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https://d.docs.live.net/ce625da856b5629f/Desktop/Chemie/MA/Paper Stoffrecht/"/>
    </mc:Choice>
  </mc:AlternateContent>
  <xr:revisionPtr revIDLastSave="8" documentId="13_ncr:1_{23503840-6B21-478A-AB38-6598315A532E}" xr6:coauthVersionLast="47" xr6:coauthVersionMax="47" xr10:uidLastSave="{45E8E7C4-13BD-4050-BA79-81E45BC3B930}"/>
  <bookViews>
    <workbookView xWindow="4310" yWindow="3080" windowWidth="14440" windowHeight="8200" xr2:uid="{00000000-000D-0000-FFFF-FFFF00000000}"/>
  </bookViews>
  <sheets>
    <sheet name="Tabelle1" sheetId="1" r:id="rId1"/>
  </sheets>
  <definedNames>
    <definedName name="_xlnm._FilterDatabase" localSheetId="0" hidden="1">Tabelle1!$A$2:$AQ$134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24" i="1" l="1"/>
  <c r="T123" i="1"/>
  <c r="T115" i="1"/>
  <c r="T114" i="1"/>
  <c r="T113" i="1"/>
  <c r="T109" i="1"/>
  <c r="T103" i="1"/>
  <c r="T102" i="1"/>
  <c r="T101" i="1"/>
  <c r="T100" i="1"/>
  <c r="T99" i="1"/>
  <c r="T98" i="1"/>
  <c r="T96" i="1"/>
  <c r="T93" i="1"/>
  <c r="T84" i="1"/>
  <c r="T80" i="1"/>
  <c r="T75" i="1"/>
  <c r="T49" i="1"/>
  <c r="T42" i="1"/>
  <c r="T39" i="1"/>
  <c r="T38" i="1"/>
  <c r="T31" i="1"/>
  <c r="T29" i="1"/>
  <c r="T28" i="1"/>
  <c r="T10" i="1"/>
  <c r="T6" i="1"/>
  <c r="T5" i="1"/>
  <c r="T4"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20">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bk>
      <extLst>
        <ext uri="{3e2802c4-a4d2-4d8b-9148-e3be6c30e623}">
          <xlrd:rvb i="9"/>
        </ext>
      </extLst>
    </bk>
    <bk>
      <extLst>
        <ext uri="{3e2802c4-a4d2-4d8b-9148-e3be6c30e623}">
          <xlrd:rvb i="10"/>
        </ext>
      </extLst>
    </bk>
    <bk>
      <extLst>
        <ext uri="{3e2802c4-a4d2-4d8b-9148-e3be6c30e623}">
          <xlrd:rvb i="11"/>
        </ext>
      </extLst>
    </bk>
    <bk>
      <extLst>
        <ext uri="{3e2802c4-a4d2-4d8b-9148-e3be6c30e623}">
          <xlrd:rvb i="12"/>
        </ext>
      </extLst>
    </bk>
    <bk>
      <extLst>
        <ext uri="{3e2802c4-a4d2-4d8b-9148-e3be6c30e623}">
          <xlrd:rvb i="13"/>
        </ext>
      </extLst>
    </bk>
    <bk>
      <extLst>
        <ext uri="{3e2802c4-a4d2-4d8b-9148-e3be6c30e623}">
          <xlrd:rvb i="14"/>
        </ext>
      </extLst>
    </bk>
    <bk>
      <extLst>
        <ext uri="{3e2802c4-a4d2-4d8b-9148-e3be6c30e623}">
          <xlrd:rvb i="15"/>
        </ext>
      </extLst>
    </bk>
    <bk>
      <extLst>
        <ext uri="{3e2802c4-a4d2-4d8b-9148-e3be6c30e623}">
          <xlrd:rvb i="16"/>
        </ext>
      </extLst>
    </bk>
    <bk>
      <extLst>
        <ext uri="{3e2802c4-a4d2-4d8b-9148-e3be6c30e623}">
          <xlrd:rvb i="17"/>
        </ext>
      </extLst>
    </bk>
    <bk>
      <extLst>
        <ext uri="{3e2802c4-a4d2-4d8b-9148-e3be6c30e623}">
          <xlrd:rvb i="18"/>
        </ext>
      </extLst>
    </bk>
    <bk>
      <extLst>
        <ext uri="{3e2802c4-a4d2-4d8b-9148-e3be6c30e623}">
          <xlrd:rvb i="19"/>
        </ext>
      </extLst>
    </bk>
    <bk>
      <extLst>
        <ext uri="{3e2802c4-a4d2-4d8b-9148-e3be6c30e623}">
          <xlrd:rvb i="20"/>
        </ext>
      </extLst>
    </bk>
    <bk>
      <extLst>
        <ext uri="{3e2802c4-a4d2-4d8b-9148-e3be6c30e623}">
          <xlrd:rvb i="21"/>
        </ext>
      </extLst>
    </bk>
    <bk>
      <extLst>
        <ext uri="{3e2802c4-a4d2-4d8b-9148-e3be6c30e623}">
          <xlrd:rvb i="22"/>
        </ext>
      </extLst>
    </bk>
    <bk>
      <extLst>
        <ext uri="{3e2802c4-a4d2-4d8b-9148-e3be6c30e623}">
          <xlrd:rvb i="23"/>
        </ext>
      </extLst>
    </bk>
    <bk>
      <extLst>
        <ext uri="{3e2802c4-a4d2-4d8b-9148-e3be6c30e623}">
          <xlrd:rvb i="24"/>
        </ext>
      </extLst>
    </bk>
    <bk>
      <extLst>
        <ext uri="{3e2802c4-a4d2-4d8b-9148-e3be6c30e623}">
          <xlrd:rvb i="25"/>
        </ext>
      </extLst>
    </bk>
    <bk>
      <extLst>
        <ext uri="{3e2802c4-a4d2-4d8b-9148-e3be6c30e623}">
          <xlrd:rvb i="26"/>
        </ext>
      </extLst>
    </bk>
    <bk>
      <extLst>
        <ext uri="{3e2802c4-a4d2-4d8b-9148-e3be6c30e623}">
          <xlrd:rvb i="27"/>
        </ext>
      </extLst>
    </bk>
    <bk>
      <extLst>
        <ext uri="{3e2802c4-a4d2-4d8b-9148-e3be6c30e623}">
          <xlrd:rvb i="28"/>
        </ext>
      </extLst>
    </bk>
    <bk>
      <extLst>
        <ext uri="{3e2802c4-a4d2-4d8b-9148-e3be6c30e623}">
          <xlrd:rvb i="29"/>
        </ext>
      </extLst>
    </bk>
    <bk>
      <extLst>
        <ext uri="{3e2802c4-a4d2-4d8b-9148-e3be6c30e623}">
          <xlrd:rvb i="30"/>
        </ext>
      </extLst>
    </bk>
    <bk>
      <extLst>
        <ext uri="{3e2802c4-a4d2-4d8b-9148-e3be6c30e623}">
          <xlrd:rvb i="31"/>
        </ext>
      </extLst>
    </bk>
    <bk>
      <extLst>
        <ext uri="{3e2802c4-a4d2-4d8b-9148-e3be6c30e623}">
          <xlrd:rvb i="32"/>
        </ext>
      </extLst>
    </bk>
    <bk>
      <extLst>
        <ext uri="{3e2802c4-a4d2-4d8b-9148-e3be6c30e623}">
          <xlrd:rvb i="33"/>
        </ext>
      </extLst>
    </bk>
    <bk>
      <extLst>
        <ext uri="{3e2802c4-a4d2-4d8b-9148-e3be6c30e623}">
          <xlrd:rvb i="34"/>
        </ext>
      </extLst>
    </bk>
    <bk>
      <extLst>
        <ext uri="{3e2802c4-a4d2-4d8b-9148-e3be6c30e623}">
          <xlrd:rvb i="35"/>
        </ext>
      </extLst>
    </bk>
    <bk>
      <extLst>
        <ext uri="{3e2802c4-a4d2-4d8b-9148-e3be6c30e623}">
          <xlrd:rvb i="36"/>
        </ext>
      </extLst>
    </bk>
    <bk>
      <extLst>
        <ext uri="{3e2802c4-a4d2-4d8b-9148-e3be6c30e623}">
          <xlrd:rvb i="37"/>
        </ext>
      </extLst>
    </bk>
    <bk>
      <extLst>
        <ext uri="{3e2802c4-a4d2-4d8b-9148-e3be6c30e623}">
          <xlrd:rvb i="38"/>
        </ext>
      </extLst>
    </bk>
    <bk>
      <extLst>
        <ext uri="{3e2802c4-a4d2-4d8b-9148-e3be6c30e623}">
          <xlrd:rvb i="39"/>
        </ext>
      </extLst>
    </bk>
    <bk>
      <extLst>
        <ext uri="{3e2802c4-a4d2-4d8b-9148-e3be6c30e623}">
          <xlrd:rvb i="40"/>
        </ext>
      </extLst>
    </bk>
    <bk>
      <extLst>
        <ext uri="{3e2802c4-a4d2-4d8b-9148-e3be6c30e623}">
          <xlrd:rvb i="41"/>
        </ext>
      </extLst>
    </bk>
    <bk>
      <extLst>
        <ext uri="{3e2802c4-a4d2-4d8b-9148-e3be6c30e623}">
          <xlrd:rvb i="42"/>
        </ext>
      </extLst>
    </bk>
    <bk>
      <extLst>
        <ext uri="{3e2802c4-a4d2-4d8b-9148-e3be6c30e623}">
          <xlrd:rvb i="43"/>
        </ext>
      </extLst>
    </bk>
    <bk>
      <extLst>
        <ext uri="{3e2802c4-a4d2-4d8b-9148-e3be6c30e623}">
          <xlrd:rvb i="44"/>
        </ext>
      </extLst>
    </bk>
    <bk>
      <extLst>
        <ext uri="{3e2802c4-a4d2-4d8b-9148-e3be6c30e623}">
          <xlrd:rvb i="45"/>
        </ext>
      </extLst>
    </bk>
    <bk>
      <extLst>
        <ext uri="{3e2802c4-a4d2-4d8b-9148-e3be6c30e623}">
          <xlrd:rvb i="46"/>
        </ext>
      </extLst>
    </bk>
    <bk>
      <extLst>
        <ext uri="{3e2802c4-a4d2-4d8b-9148-e3be6c30e623}">
          <xlrd:rvb i="47"/>
        </ext>
      </extLst>
    </bk>
    <bk>
      <extLst>
        <ext uri="{3e2802c4-a4d2-4d8b-9148-e3be6c30e623}">
          <xlrd:rvb i="48"/>
        </ext>
      </extLst>
    </bk>
    <bk>
      <extLst>
        <ext uri="{3e2802c4-a4d2-4d8b-9148-e3be6c30e623}">
          <xlrd:rvb i="49"/>
        </ext>
      </extLst>
    </bk>
    <bk>
      <extLst>
        <ext uri="{3e2802c4-a4d2-4d8b-9148-e3be6c30e623}">
          <xlrd:rvb i="50"/>
        </ext>
      </extLst>
    </bk>
    <bk>
      <extLst>
        <ext uri="{3e2802c4-a4d2-4d8b-9148-e3be6c30e623}">
          <xlrd:rvb i="51"/>
        </ext>
      </extLst>
    </bk>
    <bk>
      <extLst>
        <ext uri="{3e2802c4-a4d2-4d8b-9148-e3be6c30e623}">
          <xlrd:rvb i="52"/>
        </ext>
      </extLst>
    </bk>
    <bk>
      <extLst>
        <ext uri="{3e2802c4-a4d2-4d8b-9148-e3be6c30e623}">
          <xlrd:rvb i="53"/>
        </ext>
      </extLst>
    </bk>
    <bk>
      <extLst>
        <ext uri="{3e2802c4-a4d2-4d8b-9148-e3be6c30e623}">
          <xlrd:rvb i="54"/>
        </ext>
      </extLst>
    </bk>
    <bk>
      <extLst>
        <ext uri="{3e2802c4-a4d2-4d8b-9148-e3be6c30e623}">
          <xlrd:rvb i="55"/>
        </ext>
      </extLst>
    </bk>
    <bk>
      <extLst>
        <ext uri="{3e2802c4-a4d2-4d8b-9148-e3be6c30e623}">
          <xlrd:rvb i="56"/>
        </ext>
      </extLst>
    </bk>
    <bk>
      <extLst>
        <ext uri="{3e2802c4-a4d2-4d8b-9148-e3be6c30e623}">
          <xlrd:rvb i="57"/>
        </ext>
      </extLst>
    </bk>
    <bk>
      <extLst>
        <ext uri="{3e2802c4-a4d2-4d8b-9148-e3be6c30e623}">
          <xlrd:rvb i="58"/>
        </ext>
      </extLst>
    </bk>
    <bk>
      <extLst>
        <ext uri="{3e2802c4-a4d2-4d8b-9148-e3be6c30e623}">
          <xlrd:rvb i="59"/>
        </ext>
      </extLst>
    </bk>
    <bk>
      <extLst>
        <ext uri="{3e2802c4-a4d2-4d8b-9148-e3be6c30e623}">
          <xlrd:rvb i="60"/>
        </ext>
      </extLst>
    </bk>
    <bk>
      <extLst>
        <ext uri="{3e2802c4-a4d2-4d8b-9148-e3be6c30e623}">
          <xlrd:rvb i="61"/>
        </ext>
      </extLst>
    </bk>
    <bk>
      <extLst>
        <ext uri="{3e2802c4-a4d2-4d8b-9148-e3be6c30e623}">
          <xlrd:rvb i="62"/>
        </ext>
      </extLst>
    </bk>
    <bk>
      <extLst>
        <ext uri="{3e2802c4-a4d2-4d8b-9148-e3be6c30e623}">
          <xlrd:rvb i="63"/>
        </ext>
      </extLst>
    </bk>
    <bk>
      <extLst>
        <ext uri="{3e2802c4-a4d2-4d8b-9148-e3be6c30e623}">
          <xlrd:rvb i="64"/>
        </ext>
      </extLst>
    </bk>
    <bk>
      <extLst>
        <ext uri="{3e2802c4-a4d2-4d8b-9148-e3be6c30e623}">
          <xlrd:rvb i="65"/>
        </ext>
      </extLst>
    </bk>
    <bk>
      <extLst>
        <ext uri="{3e2802c4-a4d2-4d8b-9148-e3be6c30e623}">
          <xlrd:rvb i="66"/>
        </ext>
      </extLst>
    </bk>
    <bk>
      <extLst>
        <ext uri="{3e2802c4-a4d2-4d8b-9148-e3be6c30e623}">
          <xlrd:rvb i="67"/>
        </ext>
      </extLst>
    </bk>
    <bk>
      <extLst>
        <ext uri="{3e2802c4-a4d2-4d8b-9148-e3be6c30e623}">
          <xlrd:rvb i="68"/>
        </ext>
      </extLst>
    </bk>
    <bk>
      <extLst>
        <ext uri="{3e2802c4-a4d2-4d8b-9148-e3be6c30e623}">
          <xlrd:rvb i="69"/>
        </ext>
      </extLst>
    </bk>
    <bk>
      <extLst>
        <ext uri="{3e2802c4-a4d2-4d8b-9148-e3be6c30e623}">
          <xlrd:rvb i="70"/>
        </ext>
      </extLst>
    </bk>
    <bk>
      <extLst>
        <ext uri="{3e2802c4-a4d2-4d8b-9148-e3be6c30e623}">
          <xlrd:rvb i="71"/>
        </ext>
      </extLst>
    </bk>
    <bk>
      <extLst>
        <ext uri="{3e2802c4-a4d2-4d8b-9148-e3be6c30e623}">
          <xlrd:rvb i="72"/>
        </ext>
      </extLst>
    </bk>
    <bk>
      <extLst>
        <ext uri="{3e2802c4-a4d2-4d8b-9148-e3be6c30e623}">
          <xlrd:rvb i="73"/>
        </ext>
      </extLst>
    </bk>
    <bk>
      <extLst>
        <ext uri="{3e2802c4-a4d2-4d8b-9148-e3be6c30e623}">
          <xlrd:rvb i="74"/>
        </ext>
      </extLst>
    </bk>
    <bk>
      <extLst>
        <ext uri="{3e2802c4-a4d2-4d8b-9148-e3be6c30e623}">
          <xlrd:rvb i="75"/>
        </ext>
      </extLst>
    </bk>
    <bk>
      <extLst>
        <ext uri="{3e2802c4-a4d2-4d8b-9148-e3be6c30e623}">
          <xlrd:rvb i="76"/>
        </ext>
      </extLst>
    </bk>
    <bk>
      <extLst>
        <ext uri="{3e2802c4-a4d2-4d8b-9148-e3be6c30e623}">
          <xlrd:rvb i="77"/>
        </ext>
      </extLst>
    </bk>
    <bk>
      <extLst>
        <ext uri="{3e2802c4-a4d2-4d8b-9148-e3be6c30e623}">
          <xlrd:rvb i="78"/>
        </ext>
      </extLst>
    </bk>
    <bk>
      <extLst>
        <ext uri="{3e2802c4-a4d2-4d8b-9148-e3be6c30e623}">
          <xlrd:rvb i="79"/>
        </ext>
      </extLst>
    </bk>
    <bk>
      <extLst>
        <ext uri="{3e2802c4-a4d2-4d8b-9148-e3be6c30e623}">
          <xlrd:rvb i="80"/>
        </ext>
      </extLst>
    </bk>
    <bk>
      <extLst>
        <ext uri="{3e2802c4-a4d2-4d8b-9148-e3be6c30e623}">
          <xlrd:rvb i="81"/>
        </ext>
      </extLst>
    </bk>
    <bk>
      <extLst>
        <ext uri="{3e2802c4-a4d2-4d8b-9148-e3be6c30e623}">
          <xlrd:rvb i="82"/>
        </ext>
      </extLst>
    </bk>
    <bk>
      <extLst>
        <ext uri="{3e2802c4-a4d2-4d8b-9148-e3be6c30e623}">
          <xlrd:rvb i="83"/>
        </ext>
      </extLst>
    </bk>
    <bk>
      <extLst>
        <ext uri="{3e2802c4-a4d2-4d8b-9148-e3be6c30e623}">
          <xlrd:rvb i="84"/>
        </ext>
      </extLst>
    </bk>
    <bk>
      <extLst>
        <ext uri="{3e2802c4-a4d2-4d8b-9148-e3be6c30e623}">
          <xlrd:rvb i="85"/>
        </ext>
      </extLst>
    </bk>
    <bk>
      <extLst>
        <ext uri="{3e2802c4-a4d2-4d8b-9148-e3be6c30e623}">
          <xlrd:rvb i="86"/>
        </ext>
      </extLst>
    </bk>
    <bk>
      <extLst>
        <ext uri="{3e2802c4-a4d2-4d8b-9148-e3be6c30e623}">
          <xlrd:rvb i="87"/>
        </ext>
      </extLst>
    </bk>
    <bk>
      <extLst>
        <ext uri="{3e2802c4-a4d2-4d8b-9148-e3be6c30e623}">
          <xlrd:rvb i="88"/>
        </ext>
      </extLst>
    </bk>
    <bk>
      <extLst>
        <ext uri="{3e2802c4-a4d2-4d8b-9148-e3be6c30e623}">
          <xlrd:rvb i="89"/>
        </ext>
      </extLst>
    </bk>
    <bk>
      <extLst>
        <ext uri="{3e2802c4-a4d2-4d8b-9148-e3be6c30e623}">
          <xlrd:rvb i="90"/>
        </ext>
      </extLst>
    </bk>
    <bk>
      <extLst>
        <ext uri="{3e2802c4-a4d2-4d8b-9148-e3be6c30e623}">
          <xlrd:rvb i="91"/>
        </ext>
      </extLst>
    </bk>
    <bk>
      <extLst>
        <ext uri="{3e2802c4-a4d2-4d8b-9148-e3be6c30e623}">
          <xlrd:rvb i="92"/>
        </ext>
      </extLst>
    </bk>
    <bk>
      <extLst>
        <ext uri="{3e2802c4-a4d2-4d8b-9148-e3be6c30e623}">
          <xlrd:rvb i="93"/>
        </ext>
      </extLst>
    </bk>
    <bk>
      <extLst>
        <ext uri="{3e2802c4-a4d2-4d8b-9148-e3be6c30e623}">
          <xlrd:rvb i="94"/>
        </ext>
      </extLst>
    </bk>
    <bk>
      <extLst>
        <ext uri="{3e2802c4-a4d2-4d8b-9148-e3be6c30e623}">
          <xlrd:rvb i="95"/>
        </ext>
      </extLst>
    </bk>
    <bk>
      <extLst>
        <ext uri="{3e2802c4-a4d2-4d8b-9148-e3be6c30e623}">
          <xlrd:rvb i="96"/>
        </ext>
      </extLst>
    </bk>
    <bk>
      <extLst>
        <ext uri="{3e2802c4-a4d2-4d8b-9148-e3be6c30e623}">
          <xlrd:rvb i="97"/>
        </ext>
      </extLst>
    </bk>
    <bk>
      <extLst>
        <ext uri="{3e2802c4-a4d2-4d8b-9148-e3be6c30e623}">
          <xlrd:rvb i="98"/>
        </ext>
      </extLst>
    </bk>
    <bk>
      <extLst>
        <ext uri="{3e2802c4-a4d2-4d8b-9148-e3be6c30e623}">
          <xlrd:rvb i="99"/>
        </ext>
      </extLst>
    </bk>
    <bk>
      <extLst>
        <ext uri="{3e2802c4-a4d2-4d8b-9148-e3be6c30e623}">
          <xlrd:rvb i="100"/>
        </ext>
      </extLst>
    </bk>
    <bk>
      <extLst>
        <ext uri="{3e2802c4-a4d2-4d8b-9148-e3be6c30e623}">
          <xlrd:rvb i="101"/>
        </ext>
      </extLst>
    </bk>
    <bk>
      <extLst>
        <ext uri="{3e2802c4-a4d2-4d8b-9148-e3be6c30e623}">
          <xlrd:rvb i="102"/>
        </ext>
      </extLst>
    </bk>
    <bk>
      <extLst>
        <ext uri="{3e2802c4-a4d2-4d8b-9148-e3be6c30e623}">
          <xlrd:rvb i="103"/>
        </ext>
      </extLst>
    </bk>
    <bk>
      <extLst>
        <ext uri="{3e2802c4-a4d2-4d8b-9148-e3be6c30e623}">
          <xlrd:rvb i="104"/>
        </ext>
      </extLst>
    </bk>
    <bk>
      <extLst>
        <ext uri="{3e2802c4-a4d2-4d8b-9148-e3be6c30e623}">
          <xlrd:rvb i="105"/>
        </ext>
      </extLst>
    </bk>
    <bk>
      <extLst>
        <ext uri="{3e2802c4-a4d2-4d8b-9148-e3be6c30e623}">
          <xlrd:rvb i="106"/>
        </ext>
      </extLst>
    </bk>
    <bk>
      <extLst>
        <ext uri="{3e2802c4-a4d2-4d8b-9148-e3be6c30e623}">
          <xlrd:rvb i="107"/>
        </ext>
      </extLst>
    </bk>
    <bk>
      <extLst>
        <ext uri="{3e2802c4-a4d2-4d8b-9148-e3be6c30e623}">
          <xlrd:rvb i="108"/>
        </ext>
      </extLst>
    </bk>
    <bk>
      <extLst>
        <ext uri="{3e2802c4-a4d2-4d8b-9148-e3be6c30e623}">
          <xlrd:rvb i="109"/>
        </ext>
      </extLst>
    </bk>
    <bk>
      <extLst>
        <ext uri="{3e2802c4-a4d2-4d8b-9148-e3be6c30e623}">
          <xlrd:rvb i="110"/>
        </ext>
      </extLst>
    </bk>
    <bk>
      <extLst>
        <ext uri="{3e2802c4-a4d2-4d8b-9148-e3be6c30e623}">
          <xlrd:rvb i="111"/>
        </ext>
      </extLst>
    </bk>
    <bk>
      <extLst>
        <ext uri="{3e2802c4-a4d2-4d8b-9148-e3be6c30e623}">
          <xlrd:rvb i="112"/>
        </ext>
      </extLst>
    </bk>
    <bk>
      <extLst>
        <ext uri="{3e2802c4-a4d2-4d8b-9148-e3be6c30e623}">
          <xlrd:rvb i="113"/>
        </ext>
      </extLst>
    </bk>
    <bk>
      <extLst>
        <ext uri="{3e2802c4-a4d2-4d8b-9148-e3be6c30e623}">
          <xlrd:rvb i="114"/>
        </ext>
      </extLst>
    </bk>
    <bk>
      <extLst>
        <ext uri="{3e2802c4-a4d2-4d8b-9148-e3be6c30e623}">
          <xlrd:rvb i="115"/>
        </ext>
      </extLst>
    </bk>
    <bk>
      <extLst>
        <ext uri="{3e2802c4-a4d2-4d8b-9148-e3be6c30e623}">
          <xlrd:rvb i="116"/>
        </ext>
      </extLst>
    </bk>
    <bk>
      <extLst>
        <ext uri="{3e2802c4-a4d2-4d8b-9148-e3be6c30e623}">
          <xlrd:rvb i="117"/>
        </ext>
      </extLst>
    </bk>
    <bk>
      <extLst>
        <ext uri="{3e2802c4-a4d2-4d8b-9148-e3be6c30e623}">
          <xlrd:rvb i="118"/>
        </ext>
      </extLst>
    </bk>
    <bk>
      <extLst>
        <ext uri="{3e2802c4-a4d2-4d8b-9148-e3be6c30e623}">
          <xlrd:rvb i="119"/>
        </ext>
      </extLst>
    </bk>
  </futureMetadata>
  <valueMetadata count="120">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bk>
      <rc t="1" v="36"/>
    </bk>
    <bk>
      <rc t="1" v="37"/>
    </bk>
    <bk>
      <rc t="1" v="38"/>
    </bk>
    <bk>
      <rc t="1" v="39"/>
    </bk>
    <bk>
      <rc t="1" v="40"/>
    </bk>
    <bk>
      <rc t="1" v="41"/>
    </bk>
    <bk>
      <rc t="1" v="42"/>
    </bk>
    <bk>
      <rc t="1" v="43"/>
    </bk>
    <bk>
      <rc t="1" v="44"/>
    </bk>
    <bk>
      <rc t="1" v="45"/>
    </bk>
    <bk>
      <rc t="1" v="46"/>
    </bk>
    <bk>
      <rc t="1" v="47"/>
    </bk>
    <bk>
      <rc t="1" v="48"/>
    </bk>
    <bk>
      <rc t="1" v="49"/>
    </bk>
    <bk>
      <rc t="1" v="50"/>
    </bk>
    <bk>
      <rc t="1" v="51"/>
    </bk>
    <bk>
      <rc t="1" v="52"/>
    </bk>
    <bk>
      <rc t="1" v="53"/>
    </bk>
    <bk>
      <rc t="1" v="54"/>
    </bk>
    <bk>
      <rc t="1" v="55"/>
    </bk>
    <bk>
      <rc t="1" v="56"/>
    </bk>
    <bk>
      <rc t="1" v="57"/>
    </bk>
    <bk>
      <rc t="1" v="58"/>
    </bk>
    <bk>
      <rc t="1" v="59"/>
    </bk>
    <bk>
      <rc t="1" v="60"/>
    </bk>
    <bk>
      <rc t="1" v="61"/>
    </bk>
    <bk>
      <rc t="1" v="62"/>
    </bk>
    <bk>
      <rc t="1" v="63"/>
    </bk>
    <bk>
      <rc t="1" v="64"/>
    </bk>
    <bk>
      <rc t="1" v="65"/>
    </bk>
    <bk>
      <rc t="1" v="66"/>
    </bk>
    <bk>
      <rc t="1" v="67"/>
    </bk>
    <bk>
      <rc t="1" v="68"/>
    </bk>
    <bk>
      <rc t="1" v="69"/>
    </bk>
    <bk>
      <rc t="1" v="70"/>
    </bk>
    <bk>
      <rc t="1" v="71"/>
    </bk>
    <bk>
      <rc t="1" v="72"/>
    </bk>
    <bk>
      <rc t="1" v="73"/>
    </bk>
    <bk>
      <rc t="1" v="74"/>
    </bk>
    <bk>
      <rc t="1" v="75"/>
    </bk>
    <bk>
      <rc t="1" v="76"/>
    </bk>
    <bk>
      <rc t="1" v="77"/>
    </bk>
    <bk>
      <rc t="1" v="78"/>
    </bk>
    <bk>
      <rc t="1" v="79"/>
    </bk>
    <bk>
      <rc t="1" v="80"/>
    </bk>
    <bk>
      <rc t="1" v="81"/>
    </bk>
    <bk>
      <rc t="1" v="82"/>
    </bk>
    <bk>
      <rc t="1" v="83"/>
    </bk>
    <bk>
      <rc t="1" v="84"/>
    </bk>
    <bk>
      <rc t="1" v="85"/>
    </bk>
    <bk>
      <rc t="1" v="86"/>
    </bk>
    <bk>
      <rc t="1" v="87"/>
    </bk>
    <bk>
      <rc t="1" v="88"/>
    </bk>
    <bk>
      <rc t="1" v="89"/>
    </bk>
    <bk>
      <rc t="1" v="90"/>
    </bk>
    <bk>
      <rc t="1" v="91"/>
    </bk>
    <bk>
      <rc t="1" v="92"/>
    </bk>
    <bk>
      <rc t="1" v="93"/>
    </bk>
    <bk>
      <rc t="1" v="94"/>
    </bk>
    <bk>
      <rc t="1" v="95"/>
    </bk>
    <bk>
      <rc t="1" v="96"/>
    </bk>
    <bk>
      <rc t="1" v="97"/>
    </bk>
    <bk>
      <rc t="1" v="98"/>
    </bk>
    <bk>
      <rc t="1" v="99"/>
    </bk>
    <bk>
      <rc t="1" v="100"/>
    </bk>
    <bk>
      <rc t="1" v="101"/>
    </bk>
    <bk>
      <rc t="1" v="102"/>
    </bk>
    <bk>
      <rc t="1" v="103"/>
    </bk>
    <bk>
      <rc t="1" v="104"/>
    </bk>
    <bk>
      <rc t="1" v="105"/>
    </bk>
    <bk>
      <rc t="1" v="106"/>
    </bk>
    <bk>
      <rc t="1" v="107"/>
    </bk>
    <bk>
      <rc t="1" v="108"/>
    </bk>
    <bk>
      <rc t="1" v="109"/>
    </bk>
    <bk>
      <rc t="1" v="110"/>
    </bk>
    <bk>
      <rc t="1" v="111"/>
    </bk>
    <bk>
      <rc t="1" v="112"/>
    </bk>
    <bk>
      <rc t="1" v="113"/>
    </bk>
    <bk>
      <rc t="1" v="114"/>
    </bk>
    <bk>
      <rc t="1" v="115"/>
    </bk>
    <bk>
      <rc t="1" v="116"/>
    </bk>
    <bk>
      <rc t="1" v="117"/>
    </bk>
    <bk>
      <rc t="1" v="118"/>
    </bk>
    <bk>
      <rc t="1" v="119"/>
    </bk>
  </valueMetadata>
</metadata>
</file>

<file path=xl/sharedStrings.xml><?xml version="1.0" encoding="utf-8"?>
<sst xmlns="http://schemas.openxmlformats.org/spreadsheetml/2006/main" count="4887" uniqueCount="1095">
  <si>
    <t>Identity of the substance</t>
  </si>
  <si>
    <r>
      <t xml:space="preserve">Notified classification </t>
    </r>
    <r>
      <rPr>
        <sz val="11"/>
        <color theme="1"/>
        <rFont val="Calibri"/>
        <family val="2"/>
        <scheme val="minor"/>
      </rPr>
      <t>(hazard classes)</t>
    </r>
  </si>
  <si>
    <t>Registration</t>
  </si>
  <si>
    <t>PACT</t>
  </si>
  <si>
    <r>
      <t xml:space="preserve">Regulatory obligations </t>
    </r>
    <r>
      <rPr>
        <sz val="11"/>
        <color theme="1"/>
        <rFont val="Calibri"/>
        <family val="2"/>
        <scheme val="minor"/>
      </rPr>
      <t>(name of regulation)</t>
    </r>
  </si>
  <si>
    <t>Potential Future Category</t>
  </si>
  <si>
    <t>Name</t>
  </si>
  <si>
    <r>
      <t xml:space="preserve">Other names </t>
    </r>
    <r>
      <rPr>
        <sz val="11"/>
        <color theme="1"/>
        <rFont val="Calibri"/>
        <family val="2"/>
        <scheme val="minor"/>
      </rPr>
      <t>(usual name, trade name, abbreviation)</t>
    </r>
  </si>
  <si>
    <t>EC No.</t>
  </si>
  <si>
    <t>CAS No.</t>
  </si>
  <si>
    <t>CAS No. (R)</t>
  </si>
  <si>
    <t>CAS No. (S)</t>
  </si>
  <si>
    <r>
      <t xml:space="preserve">Structural formula </t>
    </r>
    <r>
      <rPr>
        <sz val="8"/>
        <color theme="1"/>
        <rFont val="Calibri"/>
        <family val="2"/>
        <scheme val="minor"/>
      </rPr>
      <t>(source: European Chemicals Agency, http://echa.europa.eu/)</t>
    </r>
  </si>
  <si>
    <r>
      <t xml:space="preserve">Type of substance  </t>
    </r>
    <r>
      <rPr>
        <sz val="11"/>
        <color theme="1"/>
        <rFont val="Calibri"/>
        <family val="2"/>
        <scheme val="minor"/>
      </rPr>
      <t>(mono/multi/UVCB)</t>
    </r>
  </si>
  <si>
    <t>Smiles notation</t>
  </si>
  <si>
    <t>Molecular weight</t>
  </si>
  <si>
    <t>C</t>
  </si>
  <si>
    <t>M</t>
  </si>
  <si>
    <t>R</t>
  </si>
  <si>
    <t>other endpoints</t>
  </si>
  <si>
    <t>total number of notifier</t>
  </si>
  <si>
    <t>number of aggregated notifications</t>
  </si>
  <si>
    <t xml:space="preserve">full </t>
  </si>
  <si>
    <t xml:space="preserve">intermediate </t>
  </si>
  <si>
    <t>tonnage band</t>
  </si>
  <si>
    <r>
      <t xml:space="preserve">DEV  </t>
    </r>
    <r>
      <rPr>
        <sz val="11"/>
        <color theme="1"/>
        <rFont val="Calibri"/>
        <family val="2"/>
        <scheme val="minor"/>
      </rPr>
      <t>(status, latest update)</t>
    </r>
  </si>
  <si>
    <r>
      <t xml:space="preserve">SEV </t>
    </r>
    <r>
      <rPr>
        <sz val="11"/>
        <color theme="1"/>
        <rFont val="Calibri"/>
        <family val="2"/>
        <scheme val="minor"/>
      </rPr>
      <t xml:space="preserve"> (status, latest update, authority)</t>
    </r>
  </si>
  <si>
    <r>
      <t xml:space="preserve">CLH  </t>
    </r>
    <r>
      <rPr>
        <sz val="11"/>
        <color theme="1"/>
        <rFont val="Calibri"/>
        <family val="2"/>
        <scheme val="minor"/>
      </rPr>
      <t>(status, latest update, authority)</t>
    </r>
  </si>
  <si>
    <r>
      <t xml:space="preserve">SVHC </t>
    </r>
    <r>
      <rPr>
        <sz val="11"/>
        <color theme="1"/>
        <rFont val="Calibri"/>
        <family val="2"/>
        <scheme val="minor"/>
      </rPr>
      <t>(status, latest update, submitter)</t>
    </r>
  </si>
  <si>
    <r>
      <t xml:space="preserve">Recom </t>
    </r>
    <r>
      <rPr>
        <sz val="11"/>
        <color theme="1"/>
        <rFont val="Calibri"/>
        <family val="2"/>
        <scheme val="minor"/>
      </rPr>
      <t>(status)</t>
    </r>
  </si>
  <si>
    <r>
      <t xml:space="preserve">Restriction </t>
    </r>
    <r>
      <rPr>
        <sz val="11"/>
        <color theme="1"/>
        <rFont val="Calibri"/>
        <family val="2"/>
        <scheme val="minor"/>
      </rPr>
      <t>(status)</t>
    </r>
  </si>
  <si>
    <r>
      <t xml:space="preserve">ED </t>
    </r>
    <r>
      <rPr>
        <sz val="11"/>
        <color theme="1"/>
        <rFont val="Calibri"/>
        <family val="2"/>
        <scheme val="minor"/>
      </rPr>
      <t>(status, latest update, authority)</t>
    </r>
  </si>
  <si>
    <r>
      <t xml:space="preserve">PBT </t>
    </r>
    <r>
      <rPr>
        <sz val="11"/>
        <color theme="1"/>
        <rFont val="Calibri"/>
        <family val="2"/>
        <scheme val="minor"/>
      </rPr>
      <t>(status, latest update, authority)</t>
    </r>
  </si>
  <si>
    <r>
      <t xml:space="preserve">ARN </t>
    </r>
    <r>
      <rPr>
        <sz val="11"/>
        <color theme="1"/>
        <rFont val="Calibri"/>
        <family val="2"/>
        <scheme val="minor"/>
      </rPr>
      <t>(authority, follow-up, GMT #)</t>
    </r>
  </si>
  <si>
    <t>red flag</t>
  </si>
  <si>
    <t>orange flag</t>
  </si>
  <si>
    <t>SVHC (self reported)</t>
  </si>
  <si>
    <t>SOC (self reported)</t>
  </si>
  <si>
    <t>SOC (PMT/vPvM)</t>
  </si>
  <si>
    <t>SOC (POP Verordnung)</t>
  </si>
  <si>
    <t>MHC (self reported)</t>
  </si>
  <si>
    <t>CONF</t>
  </si>
  <si>
    <t>1,2-Propanediol</t>
  </si>
  <si>
    <t>Propylene glycol</t>
  </si>
  <si>
    <t>200-338-0</t>
  </si>
  <si>
    <t>57-55-6</t>
  </si>
  <si>
    <t>4254-14-2</t>
  </si>
  <si>
    <t>4254-15-3</t>
  </si>
  <si>
    <t>C3H8O2</t>
  </si>
  <si>
    <t>mono</t>
  </si>
  <si>
    <t>CC(O)CO</t>
  </si>
  <si>
    <t>-</t>
  </si>
  <si>
    <t>not classified, Aquatic Chronic 1, Eye Irrit 2, Skin Irrit 2, STOT SE 3, Acute Tox 4</t>
  </si>
  <si>
    <t>yes</t>
  </si>
  <si>
    <t>no</t>
  </si>
  <si>
    <t>≥ 100 000 &lt; 1 000 000</t>
  </si>
  <si>
    <t>concluded, Nov 2022</t>
  </si>
  <si>
    <t>opinion adopted, Jul 2022, Germany</t>
  </si>
  <si>
    <t>ECHA, No action, GMT 244</t>
  </si>
  <si>
    <t>Food Contact Recycled Plastic Materials and Articles Regulation-repealed, Food Contact Regenerated Cellulose Directive, Plastic Materials and Articles Regulation, Recycled Plastic Food Contact Materials</t>
  </si>
  <si>
    <t>1,3-butadiene</t>
  </si>
  <si>
    <t>buta-1,3-diene</t>
  </si>
  <si>
    <t>203-450-8</t>
  </si>
  <si>
    <t>106-99-0</t>
  </si>
  <si>
    <t>C4H6</t>
  </si>
  <si>
    <t>C=CC=C</t>
  </si>
  <si>
    <t>Carc. 1A</t>
  </si>
  <si>
    <t>Muta. 1B</t>
  </si>
  <si>
    <t>Press. Gas
Flamm. Gas 1</t>
  </si>
  <si>
    <t>Repr. 2</t>
  </si>
  <si>
    <t>Flam Gas 1, Press Gas (liq), Aquatic Chronic 3, STOT SE 3</t>
  </si>
  <si>
    <t>≥ 1 000 000 &lt; 10 000 000</t>
  </si>
  <si>
    <t>concluded,
März 2020, Germany</t>
  </si>
  <si>
    <t>Cosmetic Products Regulation, PPPR - Plant Protection Products Regulation</t>
  </si>
  <si>
    <t xml:space="preserve">CMD - Carcinogens and Mutagens Directive, Food Contact Recycled Plastic Materials and Articles Regulation-repealed, Inland Transport of Dangerous Goods Directive, Plastic Materials and Articles Regulation, Protection of Pregnant and Breastfeeding Workers Directive, Protection of Young People Directive, Recycled Plastic Food Contact Materials, </t>
  </si>
  <si>
    <t>1,3-Diaminopropane</t>
  </si>
  <si>
    <t>Trimethylenediamine</t>
  </si>
  <si>
    <t>203-702-7</t>
  </si>
  <si>
    <t>109-76-2</t>
  </si>
  <si>
    <t>C3H10N2</t>
  </si>
  <si>
    <t>NCCCN</t>
  </si>
  <si>
    <t>Flam. liq 3, Acute Tox. 4, Acute Tox. 2, Skin Corr. 1B, Skin Sens. 1B, Eye Dam. 1, Resp. Sens. 1B, Met. Corr. 1, Acute Tox. 1</t>
  </si>
  <si>
    <t>≥ 100 &lt; 1 000</t>
  </si>
  <si>
    <t>ECHA, No action, GMT 261</t>
  </si>
  <si>
    <t>1,3-Propanediol</t>
  </si>
  <si>
    <t>Propane-1,3-diol</t>
  </si>
  <si>
    <t>207-997-3</t>
  </si>
  <si>
    <t>504-63-2</t>
  </si>
  <si>
    <t>OCCCO</t>
  </si>
  <si>
    <t>Not classified, Skin Irrit. 2, Acute Tox. 4, Eye Irrit. 2A, STOT SE 3</t>
  </si>
  <si>
    <t>≥ 1 000 &lt; 10 000</t>
  </si>
  <si>
    <t>Information reuested,
Jul 2023</t>
  </si>
  <si>
    <t>ECHA, CCH, GMT 193</t>
  </si>
  <si>
    <t>Food Contact Recycled Plastic Materials and Articles Regulation-repealed, Plastic Materials and Articles Regulation, Recycled Plastic Food Contact Materials</t>
  </si>
  <si>
    <t>1,4-Butanediol</t>
  </si>
  <si>
    <t>Butane-1,4-diol</t>
  </si>
  <si>
    <t>203-786-5</t>
  </si>
  <si>
    <t>110-63-4</t>
  </si>
  <si>
    <t>C4H10O2</t>
  </si>
  <si>
    <t>OCCCCO</t>
  </si>
  <si>
    <t>Acute Tox. 4, STOT SE 3, Not classified, STOT SE 1</t>
  </si>
  <si>
    <t>Dev 1 Under Assessment, Jun 2022
Dev 2: Information requested, Jul 2023</t>
  </si>
  <si>
    <t>Intention, Dez 2022, Germany</t>
  </si>
  <si>
    <t>1,4-diaminobutane</t>
  </si>
  <si>
    <t>Butane-1,4-diamine</t>
  </si>
  <si>
    <t>203-782-3</t>
  </si>
  <si>
    <t>110-60-1</t>
  </si>
  <si>
    <t>C4H12N2</t>
  </si>
  <si>
    <t>NCCCCN</t>
  </si>
  <si>
    <t>Acute Tox. 4, Acute Tox. 3, Skin Corr. 1B, Eye Dam. 1, Acute Tox. 2, Aquatic Chronic 3, Flam. Liq. 3, Not classified</t>
  </si>
  <si>
    <t>Withdrawn, Apr 2019, Austria</t>
  </si>
  <si>
    <t>ECHA, No Action, Jan 2023</t>
  </si>
  <si>
    <t>Food Contact Recycled Plastic Materials and Articles Regulation-repealed, Plastic Materials and Articles Regulation, Recycled Plastic Food Contact Material</t>
  </si>
  <si>
    <t>1,5-Diaminopentane</t>
  </si>
  <si>
    <t>Pentamethylendiamine, 1,5-Pentanediamine, pentane-1,5-diamine</t>
  </si>
  <si>
    <t>207-329-0</t>
  </si>
  <si>
    <t>462-94-2</t>
  </si>
  <si>
    <t>C5H14N2</t>
  </si>
  <si>
    <t>NCCCCCN</t>
  </si>
  <si>
    <t>Acute Tox. 4, Skin Corr. 1B, Eye Dam. 1, Flam. Liq. 4, STOT SE 3</t>
  </si>
  <si>
    <t>Dev 1: Ongoing, Mär 2024
Dev 2: Concluded, Nov 2022</t>
  </si>
  <si>
    <t>ECHA, CCH, GMT 261</t>
  </si>
  <si>
    <t>1,5-Pentanediol</t>
  </si>
  <si>
    <t>Pentane-1,5-diol, omega-Pentanediol, 1,5-Dihydroxypentane, 1,5-Pentamethylene glycol, 1,5-Pentandiol</t>
  </si>
  <si>
    <t>203-854-4</t>
  </si>
  <si>
    <t>111-29-5</t>
  </si>
  <si>
    <t>C5H12O2</t>
  </si>
  <si>
    <t>OCCCCCO</t>
  </si>
  <si>
    <t>Not classified, Acute Tox. 4, Skin Irrit. 2, Eye Irrit. 2A, STOT SE 3</t>
  </si>
  <si>
    <t xml:space="preserve">yes </t>
  </si>
  <si>
    <t>Information requested, Jul 2023</t>
  </si>
  <si>
    <t>1-pentanol</t>
  </si>
  <si>
    <t>n-pentanol, Amyl Alcohol, Amylol, 1-Pentyl alcohol, Butyl carbinol, n-Amyl alcohol, pentan-1-ol, pentanol</t>
  </si>
  <si>
    <t>200-752-1</t>
  </si>
  <si>
    <t>71-41-0</t>
  </si>
  <si>
    <t>C5H12O</t>
  </si>
  <si>
    <t>CCCCCO</t>
  </si>
  <si>
    <t>Flam. Liq. 3, Skin Irrit. 2 Acute Tox. 4 *, STOT SE 3</t>
  </si>
  <si>
    <t>Flam. Liq 3, Skin Irrit. 2, Eye Dam. 1, Acute Tox. 4, STOT SE 3, Aquatic Chronic 2, Skin Corr. 1C,</t>
  </si>
  <si>
    <t>Dev 1: Follow-up, Sep 2023
Dev 2: Concluded, Nov 2022
Dev 3: Concluded, Nov 2022</t>
  </si>
  <si>
    <t>Concluded, Mär 2020, LTU</t>
  </si>
  <si>
    <t>1-Propanol</t>
  </si>
  <si>
    <t>Propan-1-ol, n-propanol, n-propyl alcohol, 1-hydroxypropan, Ethylcarbinol</t>
  </si>
  <si>
    <t>200-746-9</t>
  </si>
  <si>
    <t>71-23-8</t>
  </si>
  <si>
    <t>C3H8O</t>
  </si>
  <si>
    <t>CCCO</t>
  </si>
  <si>
    <t>Flame. Liq. 2, Eye Dam. 1, STOT SE 3</t>
  </si>
  <si>
    <t>Flam. Liq. 2, Eye Dam 1, STOT SE 3, Acute Tox. 4, Not classified</t>
  </si>
  <si>
    <t>≥ 10 000 &lt; 100 000</t>
  </si>
  <si>
    <t>DEV 1: Information requested, Feb 2023
Dev 2: Concluded, Nov 2022</t>
  </si>
  <si>
    <t>Food Contact Recycled Plastic Materials and Articles Regulation-repealed, Food Contact Regenerated Cellulose Directive, Inland Transport of Dangerous Goods Directive, Plastic Materials and Articles Regulation, Protection of Young People Directive, Recycled Plastic Food Contact Materials</t>
  </si>
  <si>
    <t>2,3-Butanediol</t>
  </si>
  <si>
    <t>2,3-Butylene glycol, butane-2,3-diol</t>
  </si>
  <si>
    <t>208-173-6</t>
  </si>
  <si>
    <t>513-85-9</t>
  </si>
  <si>
    <t>CC(O)C(C)O</t>
  </si>
  <si>
    <t>Not classified, Eye Irrit. 2, Skin Irrit. 2, Eye Irrit. 2A, STOT SE 3</t>
  </si>
  <si>
    <t>≥ 10 &lt; 100</t>
  </si>
  <si>
    <t>2,5-Furandicarboxylic Acid</t>
  </si>
  <si>
    <t>Dehydromucic acid, Furan-2,5-dicarboxylic acid, FDCA</t>
  </si>
  <si>
    <t>221-800-8</t>
  </si>
  <si>
    <t>3238-40-2</t>
  </si>
  <si>
    <t>C6H4O5</t>
  </si>
  <si>
    <t>OC(=O)C1=CC=C(O1)C(O)=O</t>
  </si>
  <si>
    <t>Eye Irrit. 2, Skin Irrit.2, STOT SE 3, Eye Irrit. 2A</t>
  </si>
  <si>
    <t>Dev 1: Information requested, Mär 2024
Dev 2: Concluded, Nov 2022
Dev 3: Concluded, Nov 2022</t>
  </si>
  <si>
    <t>ECHA, CCH, GMT 326</t>
  </si>
  <si>
    <t>Food Contact Recycled Plastic Materials and Articles Regulation-repealed, Playtic Materials and Articles Regulation, Recycled Plastic Food Contact Materials</t>
  </si>
  <si>
    <t>2-Methyl-1-Butanol</t>
  </si>
  <si>
    <r>
      <t>(</t>
    </r>
    <r>
      <rPr>
        <sz val="11"/>
        <color theme="1"/>
        <rFont val="Aptos Narrow"/>
        <family val="2"/>
      </rPr>
      <t>±</t>
    </r>
    <r>
      <rPr>
        <sz val="11"/>
        <color theme="1"/>
        <rFont val="Calibri"/>
        <family val="2"/>
      </rPr>
      <t>)-2-methylbutan-1-ol</t>
    </r>
  </si>
  <si>
    <t>205-289-9</t>
  </si>
  <si>
    <t>137-32-6</t>
  </si>
  <si>
    <t>616-16-0</t>
  </si>
  <si>
    <t>1565-80-6</t>
  </si>
  <si>
    <t>S: [C@H](CC)(CO)C
R: [C@@H](CC)(CO)C</t>
  </si>
  <si>
    <t>Flame. Liq. 3, Skin Irrit 2, Eye Dam. 1, Acute Tox. 4, STOT SE 3</t>
  </si>
  <si>
    <t>3-Hydroxybutyricacid</t>
  </si>
  <si>
    <t>(±)-3-hydroxybutyric acid</t>
  </si>
  <si>
    <t xml:space="preserve">206-099-9
</t>
  </si>
  <si>
    <t xml:space="preserve">300-85-6
</t>
  </si>
  <si>
    <t>625-72-9</t>
  </si>
  <si>
    <t>6168-83-8</t>
  </si>
  <si>
    <t>C4H8O3</t>
  </si>
  <si>
    <t>R: C([C@@H](C)O)C(O)=O
S: C([C@H](C)O)C(O)=O</t>
  </si>
  <si>
    <t>Skin Irrit. 2, Eye Irrit. 2, STOT SE 3;
Skin Irrit. 2, Eye Irrit. 2</t>
  </si>
  <si>
    <t>44;
1</t>
  </si>
  <si>
    <t>4;
1</t>
  </si>
  <si>
    <t>3-Hydroxybutyrolactone</t>
  </si>
  <si>
    <t>(4S)-4-hydroxyoxolan-2-one</t>
  </si>
  <si>
    <t>434-990-4</t>
  </si>
  <si>
    <t>7331-52-4</t>
  </si>
  <si>
    <t>58081-05-3</t>
  </si>
  <si>
    <t>C4H6O3</t>
  </si>
  <si>
    <t>O[C@@H]1COC(=O)C1</t>
  </si>
  <si>
    <t>Skin Sens. 1</t>
  </si>
  <si>
    <t>Protection of Young People Directive</t>
  </si>
  <si>
    <t>3-hydroxy-propionic acid</t>
  </si>
  <si>
    <t>3-hydroxypropanoic acid, 3-hydroxypropionic acid</t>
  </si>
  <si>
    <t>207-974-8</t>
  </si>
  <si>
    <t>503-66-2</t>
  </si>
  <si>
    <t>C3H6O3</t>
  </si>
  <si>
    <t>C(C(O)=O)CO</t>
  </si>
  <si>
    <t>Acute Tox. 4, Skin Irrit.2, Eye Dam. 1, STOT SE3, Not Classified, Eye Irrit. 2</t>
  </si>
  <si>
    <t>3-hydroxyvalerate</t>
  </si>
  <si>
    <t>3-hydroxypentanoic acid, beta-Hydroxyvaleric acid</t>
  </si>
  <si>
    <t>600-307-5</t>
  </si>
  <si>
    <t>10237-77-1</t>
  </si>
  <si>
    <t>C5H10O3</t>
  </si>
  <si>
    <t>C(CC(O)=O)(CC)O</t>
  </si>
  <si>
    <t>Skin Irrit. 2, Eye Ittir. 2A, STOT SE 3</t>
  </si>
  <si>
    <t>3-methyl-1-butanol</t>
  </si>
  <si>
    <t>3-methylbutan-1-ol, 2-methyl-4-butanol, iso-amyl alcohol, iso-pentanol, 3-methylbutanol</t>
  </si>
  <si>
    <t>204-633-5</t>
  </si>
  <si>
    <t>123-51-3</t>
  </si>
  <si>
    <t>CC(C)CCO</t>
  </si>
  <si>
    <t>Flam. Liq. 3, Skin Irrit 2, Eye Dam. 1, Acute Tox. 4, STOT SE 3, Eye Irrit. 2,</t>
  </si>
  <si>
    <t>DEV 1: Under Assessment, Aug 2022
DEV 2: Concluded, Nov 2022</t>
  </si>
  <si>
    <t>Withdrawn, Mär 2022, Poland</t>
  </si>
  <si>
    <t>4-aminobutyricacid</t>
  </si>
  <si>
    <t>4-aminobutanoic acid</t>
  </si>
  <si>
    <t>200-258-6</t>
  </si>
  <si>
    <t>56-12-2</t>
  </si>
  <si>
    <t>C4H9NO2</t>
  </si>
  <si>
    <t>NCCCC(O)=O</t>
  </si>
  <si>
    <t>Skin Irrit. 2, Eye Irrit.2, STOT SE 3, Eye Irrit. 2A, Not classified</t>
  </si>
  <si>
    <t>4-Hydroxybutyricacid</t>
  </si>
  <si>
    <t>4-hydroxybutyrate</t>
  </si>
  <si>
    <t>691-053-4</t>
  </si>
  <si>
    <t>591-81-1</t>
  </si>
  <si>
    <t>C(C(O)=O)CCO</t>
  </si>
  <si>
    <t>Acute Tox. 4, Eye Dam. 1, STOT SE 3, Not classified</t>
  </si>
  <si>
    <t>5-Aminovalericacid</t>
  </si>
  <si>
    <t>5-aminopentanoic acid</t>
  </si>
  <si>
    <t>211-544-5</t>
  </si>
  <si>
    <t>660-88-8</t>
  </si>
  <si>
    <t>C5H11NO2</t>
  </si>
  <si>
    <t>NCCCCC(O)=O</t>
  </si>
  <si>
    <t>Acute Tox. 4, Skin Irrit. 2, Eye Irrit. 2A, Acute Tox. 4, Stote SE 3</t>
  </si>
  <si>
    <t>5-Hydroxyvalericacid</t>
  </si>
  <si>
    <t>Not found</t>
  </si>
  <si>
    <t>13392-69-3</t>
  </si>
  <si>
    <t>6-Aminocaproicacid</t>
  </si>
  <si>
    <t>Aminocaproic acid, 6-amino hexanoic acid</t>
  </si>
  <si>
    <t>200-469-3</t>
  </si>
  <si>
    <t>60-32-2</t>
  </si>
  <si>
    <t>C6H13NO2</t>
  </si>
  <si>
    <t>NCCCCCC(O)=O</t>
  </si>
  <si>
    <t>Not classified, Eye Irrit. 2, Skin Irrit. 2, STOT SE 3</t>
  </si>
  <si>
    <t>Cosmetic Products Regulation</t>
  </si>
  <si>
    <t>Acetic Acid</t>
  </si>
  <si>
    <t>Ethanoic Acid</t>
  </si>
  <si>
    <t>200-580-7</t>
  </si>
  <si>
    <t>64-19-7</t>
  </si>
  <si>
    <t>C2H4O2</t>
  </si>
  <si>
    <t>CC(O)=O</t>
  </si>
  <si>
    <t>Flam. Liq. 3, Skin Corr. 1A</t>
  </si>
  <si>
    <t>Acute Tox. 4, Aquatic Chronic 3, Eye Dam. 1, Eye Irrit. 2, Flam. Liq. 3, Met. Corr. 1, Not Classified, Resp. Sens. 1, Skin Corr. 1, Skin Corr. 1A, Skin Corr. 1B, Skin Corr. 1C, Skin Irrit. 2, STOT SE 1, STOT SE 3</t>
  </si>
  <si>
    <t>DEV 1: Concluded, Nov 2022
DEV 2: Concluded, Nov 2022</t>
  </si>
  <si>
    <t>Food Contact Recycled Plastic Materials and Articles Regulation-repealed, Food Contact Regenerated Cellulose Directive, Inland Transport of Dangerous Goods Directive, Pesticide Residues Regulation, Plastic Materials and Articles Regulation, PPPR - Plant Protection Products Regulation, Protection of Young People Directive, Recycled Plastic Food Contact Materials</t>
  </si>
  <si>
    <t>Acrylic Acid</t>
  </si>
  <si>
    <t>2-Propenoic Acid, 2-hydroxyethyl methacrylate, AA, Acroleic Acid, Ethylenecarboxylic acid, prop-2-enoic acid</t>
  </si>
  <si>
    <t>201-177-9</t>
  </si>
  <si>
    <t>79-10-7</t>
  </si>
  <si>
    <t>C3H4O2</t>
  </si>
  <si>
    <t>OC(=O)C=C</t>
  </si>
  <si>
    <t>Flam. Liq. 3, Acute Tox. 4 *, Acute Tox. 4 *, Skin Corr. 1A, Acute Tox. 4 *, Aquatic Acute 1</t>
  </si>
  <si>
    <t>Acute Tox. 3, Acute Tox. 4, Aquatic Acute 1, Aquatic Chronic 1, Aquatic Chronic 2, Eye Dam. 1, Flam. Liq. 3, Not Classified, Skin Corr. 1A, Skin Corr. 1C, Skin Sens. 1A, STOT RE 1, STOT SE 1, STOT SE 3</t>
  </si>
  <si>
    <t>DEV 1: Concluded, Nov 2022
DEV 2: Concluded, Nov 2022
DEV 3: Concluded, Nov 2022</t>
  </si>
  <si>
    <t>ECHA, Other action, GMT 201</t>
  </si>
  <si>
    <t>Food Contact Recycled Plastic Materials and Articles Regulation-repealed,  Inland Transport of Dangerous Goods Directive, Plastic Materials and Articles Regulation, Protection of Young People Directive, Recycled Plastic Food Contact Materials</t>
  </si>
  <si>
    <t>Adipic Acid</t>
  </si>
  <si>
    <t>hexanedioic acid, 1,4-butanedicarboxylic acid, 1,6-hexanedioic acid,</t>
  </si>
  <si>
    <t>204-673-3</t>
  </si>
  <si>
    <t>124-04-9</t>
  </si>
  <si>
    <t>C6H10O4</t>
  </si>
  <si>
    <t>OC(=O)CCCCC(O)=O</t>
  </si>
  <si>
    <t>Eye Irrit. 2</t>
  </si>
  <si>
    <t>Aquatic Chronic 3, Eye Dam. 1, Eye Irrit. 2, Eye Irrit. 2A, Not classified</t>
  </si>
  <si>
    <t>DEV 1: Concluded, Feb 2023
DEV 2: Concluded, Nov 2022
DEV 3: Concluded, Nov 2022</t>
  </si>
  <si>
    <t> Food Contact Recycled Plastic Materials and Articles Regulation-repealed, Plastic Materials and Articles Regulation, Recycled Plastic Food Contact Materials</t>
  </si>
  <si>
    <t>Anthranillic Acid</t>
  </si>
  <si>
    <t>2-aminobenzoic acid</t>
  </si>
  <si>
    <t>204-287-5</t>
  </si>
  <si>
    <t>118-92-3</t>
  </si>
  <si>
    <t>C7H7NO2</t>
  </si>
  <si>
    <t>NC1=CC=CC=C1C(O)=O</t>
  </si>
  <si>
    <t>Aquatic Chronic 3, Eye Dam. 1, Eye Irrit. 2, Not classified, STOT SE 3</t>
  </si>
  <si>
    <t>Arabitol</t>
  </si>
  <si>
    <t>218-440-9</t>
  </si>
  <si>
    <t>2152-56-9</t>
  </si>
  <si>
    <t>L-Aspartic Acid</t>
  </si>
  <si>
    <t>Aminosuccinic acid, (S)-(+)-Aminosuccinic acid, (S)-Aminobutanedioic acid, L-Aspartic acid, L-α-Aminosuccinic acid, L-αlpha-Aminosuccinic acid, Asp, (S)-2-Aminobutanedioic acid</t>
  </si>
  <si>
    <t>200-291-6</t>
  </si>
  <si>
    <t>56-84-8</t>
  </si>
  <si>
    <t>C4H7NO4</t>
  </si>
  <si>
    <t>NC(CC(O)=O)C(O)=O</t>
  </si>
  <si>
    <t>Eye Irrit. 2, Not classified, Skin Irrit. 2</t>
  </si>
  <si>
    <t>ECHA, No action, GMT 421</t>
  </si>
  <si>
    <t>Benzene</t>
  </si>
  <si>
    <t>Benzol</t>
  </si>
  <si>
    <t>200-753-7</t>
  </si>
  <si>
    <t>71-43-2</t>
  </si>
  <si>
    <t>C6H6</t>
  </si>
  <si>
    <t>C1=CC=CC=C1</t>
  </si>
  <si>
    <t>Flam. Liq. 2, Skin Irrit.2, Eye Irrit. 2, Asp. Tox. 1, STOT RE 1</t>
  </si>
  <si>
    <t>Carc. 1A, Carc. 1B</t>
  </si>
  <si>
    <t>Muta. 1A, Muta. 1B</t>
  </si>
  <si>
    <t>Acute Tox. 4, Aquatic Chronic 3, Asp. Tox.1, Eye Irrit. 2, Flam. Liq. 2, Not Classified, Press. Gas (Comp.), Skin Irrit. 2, STOT RE 1, STOT SE 3</t>
  </si>
  <si>
    <t>ECHA, No action, GMT 336</t>
  </si>
  <si>
    <t>CMD - Carcinogens and Mutagens Directive, Drinking Water Directive (recast), Industrial Emissions Directive, Inland Transport of Dangerous Goods Directive, Protection of Pregnant and Breastfeeding Workers Directive, Protection of Young People Directive, Water Environmental Quality Standards Directive, Water for Human Consumption Directive-repealed</t>
  </si>
  <si>
    <t>Butanol</t>
  </si>
  <si>
    <t>Butan-1-ol, n-Butanol, 1-Butanol, 1-Hydroxy Butane, 1-Butyl alcohol, Butylalcohol</t>
  </si>
  <si>
    <t>200-751-6</t>
  </si>
  <si>
    <t>71-36-3</t>
  </si>
  <si>
    <t>C4H10O</t>
  </si>
  <si>
    <t>CCCCO</t>
  </si>
  <si>
    <t>Flam. Liq. 3, Acute Tox. 4 *, Skin Irrit. 2, Eye Dam. 1, STOT SE 3, STOT SE 3</t>
  </si>
  <si>
    <t>Acute Tox. 2, Acute Tox. 4, Aquatic Acute 1, Aquatic Chronic 3, Asp. Tox. 1, Eye Dam. 1, Eye Irrit.2, Flam. Liq. 2, Flam. Liq. 3, Not Classified, Skin Irrit. 2, STOT RE 1, STOT SE 3</t>
  </si>
  <si>
    <t>Concluded, Mär 2020, Hungary</t>
  </si>
  <si>
    <t>Butyric Acid</t>
  </si>
  <si>
    <t>Butanoic Acid, 1-Butyric Acid, 1-Propanecarboxylic acid, Butyrate</t>
  </si>
  <si>
    <t>203-532-3</t>
  </si>
  <si>
    <t>107-92-6</t>
  </si>
  <si>
    <t>C4H8O2</t>
  </si>
  <si>
    <t xml:space="preserve">
CCCC(O)=O</t>
  </si>
  <si>
    <t>Skin Corr. 1B</t>
  </si>
  <si>
    <t>Acute Tox. 3, Acute Tox. 4, Eye Dam. 1, Eye Irrit. 2, Skin Corr. 1A, Skin Corr. 1B, Skin Sens. 1B, STOT SE 3</t>
  </si>
  <si>
    <t>Food Contact Recycled Plastic Materials and Articles Regulation-repealed, Inland Transport of Dangerous Goods Directive, Plastic Materials and Articles Regulation, Protection of Young People Directive, Recycled Plastic Food Contact Materials</t>
  </si>
  <si>
    <t>Butyrolactam</t>
  </si>
  <si>
    <t>2-pyrrolidone, 2-P, 2-Pyrol, pyrrolidin-2-one</t>
  </si>
  <si>
    <t>210-483-1</t>
  </si>
  <si>
    <t>616-45-5</t>
  </si>
  <si>
    <t>C4H7NO</t>
  </si>
  <si>
    <t>O=C1CCCN1</t>
  </si>
  <si>
    <t>Repr. 1B</t>
  </si>
  <si>
    <t>Acute Tox. 3, Acute Tox. 4, Eye Dam. 1, Eye Irrit. 2, Not classified, Skin Irrit. 2, STOT SE 3</t>
  </si>
  <si>
    <t>Opinion Development, Jan 2024, Norway</t>
  </si>
  <si>
    <t>Caprolactam</t>
  </si>
  <si>
    <t>ε-caprolactam, azacycloheptan-2-one, Azepan-2-one, 1-Aza-2-cycloheptanone, 2-Ketohexamethyleneimine, 2-Oxohexamethyleneimine, 2-Perhydroazepinone, 6- Amino caproic acid lactam, 6-Caprolactam, 6-Hexanelactam, Aminocaproic lactam</t>
  </si>
  <si>
    <t>203-313-2</t>
  </si>
  <si>
    <t>105-60-2</t>
  </si>
  <si>
    <t>C6H11NO</t>
  </si>
  <si>
    <t>O=C1CCCCCN1</t>
  </si>
  <si>
    <t>Acute Tox. 4 *, Skin Irrit. 2, Eye Irrit. 2, Acute Tox. 4 *, STOT SE 3</t>
  </si>
  <si>
    <t>Acute Tox. 4, Eye Irrit. 2, Eye Irrit. 2A, Not classified, Skin Irrit. 2, STOT RE 1, STOT SE 1, STOT SE 3</t>
  </si>
  <si>
    <t>Catechol</t>
  </si>
  <si>
    <t>Benzene-1,2-diol, 1,2-dihydroxybenzene, pyrocatechol,</t>
  </si>
  <si>
    <t>204-427-5</t>
  </si>
  <si>
    <t>120-80-9</t>
  </si>
  <si>
    <t>C6H6O2</t>
  </si>
  <si>
    <t>OC1=CC=CC=C1O</t>
  </si>
  <si>
    <t>Carc. 1B</t>
  </si>
  <si>
    <t>Muta. 2</t>
  </si>
  <si>
    <t>Acute Tox. 3, Acute Tox. 3, Skin Irrit. 2, Eye Irrit. 2</t>
  </si>
  <si>
    <t>Carc. 1A, Carc. 1B, Carc. 2</t>
  </si>
  <si>
    <t>Acute Tox. 3, Acute Tox. 4, Eye Dam. 1, Eye Irrit. 2, Eye Irrit. 2A, Skin irrit. 2, Skin Sens. 1, Skin Sens. 1A, Skin Sens. 1B, STOT RE 2, STOT SE 1, STOT SE 3</t>
  </si>
  <si>
    <t>Opinion Adopted, Jul 2022, France</t>
  </si>
  <si>
    <t>CMD - Carcinogens and Mutagens Directive, Food Contact Recycled Plastic Materials and Articles Regulation-repealed, Plastic Materials and Articles Regulation, Protection of Pregnant and Breastfeeding Workers Directive, Protection of Young People Directive, Recycled Plastic Food Contact Materials</t>
  </si>
  <si>
    <r>
      <t>CO</t>
    </r>
    <r>
      <rPr>
        <vertAlign val="subscript"/>
        <sz val="11"/>
        <color theme="1"/>
        <rFont val="Calibri"/>
        <family val="2"/>
        <scheme val="minor"/>
      </rPr>
      <t>2</t>
    </r>
  </si>
  <si>
    <t>Carbon dioxide</t>
  </si>
  <si>
    <t>204-696-9</t>
  </si>
  <si>
    <t>124-38-9</t>
  </si>
  <si>
    <t>CO2</t>
  </si>
  <si>
    <t>C(=O)=O</t>
  </si>
  <si>
    <t>Acute Tox. 4, Not Classified, Press. Gas (Comp.), Press. Gas (Ref. Liq.), Press. Gas (Liq.), STOT SE 3</t>
  </si>
  <si>
    <t>Food Contact Recycled Plastic Materials and Articles Regulation-repealed, Inland Transport of Dangerous Goods Directive, Pesticide Residues Regulation, Plastic Materials and Articles Regulation, PPPR - Plant Protection Products Regulation, Recycled Plastic Food Contact Materials</t>
  </si>
  <si>
    <t>Erythritol</t>
  </si>
  <si>
    <t>(2R,3S)-butane-1,2,3,4-tetrol, meso-Erythritol</t>
  </si>
  <si>
    <t>205-737-3</t>
  </si>
  <si>
    <t>149-32-6</t>
  </si>
  <si>
    <t>C4H10O4</t>
  </si>
  <si>
    <t>OC[C@H](O)[C@H](O)CO</t>
  </si>
  <si>
    <t>Eye Irrit. 2A, Not Classified, Skin Irrit. 2, STOT SE 3</t>
  </si>
  <si>
    <t>Ethanol</t>
  </si>
  <si>
    <t>Alcohol, 1-Hydroxyethane, Ethan-1-ol, ethyl alcohol</t>
  </si>
  <si>
    <t>200-578-6</t>
  </si>
  <si>
    <t>64-17-5</t>
  </si>
  <si>
    <t>C2H6O</t>
  </si>
  <si>
    <t>CCO</t>
  </si>
  <si>
    <t>Flam. Liq. 2</t>
  </si>
  <si>
    <t>Repr. 1A, Repr. 2</t>
  </si>
  <si>
    <t>Acute Tox. 3, Acute Tox. 4, Aerosol 1, Aquatic Acute 1, Aquatic Chronic 1, Aquatic Chronic 2, Aquatic Chronic 3, Eye Dam. 1, Eye Irrit. 2, Flam Liq. 2, Flam Liq. 3, Met. Corr. 1, Not Classified, Skin Corr. 1B, Skin Irrit. 2, Skin Sens. 1, STOT RE 1, STOT RE 2, STOT SE 1, STOT SE 2, STOT SE 3</t>
  </si>
  <si>
    <t>≥ 10 000 000 &lt; 100 000 000</t>
  </si>
  <si>
    <t>DEV 1: Under Assessment, Apr 2023
DEV 2: Ongoing, Dez 2022
DEV 3: Concluded, Nov 2022</t>
  </si>
  <si>
    <t>Intention, Jan 2024, Greece</t>
  </si>
  <si>
    <t>Food Contact Recycled Plastic Materials and Articles Regulation-repealed, Food Contact Regenerated Cellulose Directive,  Inland Transport of Dangerous Goods Directive, Plastic Materials and Articles Regulation,  Protection of Young People Directive,  Recycled Plastic Food Contact Materials</t>
  </si>
  <si>
    <t>Ethylene</t>
  </si>
  <si>
    <t>ethene</t>
  </si>
  <si>
    <t>200-815-3</t>
  </si>
  <si>
    <t>74-85-1</t>
  </si>
  <si>
    <t>C2H4</t>
  </si>
  <si>
    <t>C=C</t>
  </si>
  <si>
    <t>Press. Gas, Flam. Gas 1, STOT SE 3</t>
  </si>
  <si>
    <t>Flam. Gas 1, Not Classified, Press. Gas (Comp.), Press. Gas (Liq.), Press. Gas (Ref. Liq.), STOT SE 2, STOT SE 3</t>
  </si>
  <si>
    <t>DEV 1: Under Assessment, Jun 2022
DEV 2: -, Aug 2021
DEV 3: Concluded, Nov 2022
DEV 4: Concluded, Nov 2022</t>
  </si>
  <si>
    <t xml:space="preserve"> Food Contact Recycled Plastic Materials and Articles Regulation-repealed, Inland Transport of Dangerous Goods Directive, Pesticide Residues Regulation, Plastic Materials and Articles Regulation, PPPR - Plant Protection Products Regulation, Protection of Young People Directive, Recycled Plastic Food Contact Materials</t>
  </si>
  <si>
    <t>Farnesene</t>
  </si>
  <si>
    <t>2,6,10-trimethyldodeca-2,6,9,11-tetraene, (3E,6E)-3,7,11-trimethyldodeca-1,3,6,10-tetraene,</t>
  </si>
  <si>
    <t>207-948-6</t>
  </si>
  <si>
    <t>502-61-4</t>
  </si>
  <si>
    <t>C15H24</t>
  </si>
  <si>
    <t>C=CC(C)=CCC=C(C)CCC=C(C)C</t>
  </si>
  <si>
    <t>Asp. Tox. 1, Not Classified</t>
  </si>
  <si>
    <t>Formic Acid</t>
  </si>
  <si>
    <t>Carboxylic Acid</t>
  </si>
  <si>
    <t>200-579-1</t>
  </si>
  <si>
    <t>64-18-6</t>
  </si>
  <si>
    <t>CH2O2</t>
  </si>
  <si>
    <t>OC=O</t>
  </si>
  <si>
    <t>Skin Corr. 1A</t>
  </si>
  <si>
    <t>Acute Tox. 3, Acute Tox. 4, Aquatic Chronic 3, Eye Dam. 1, Eye Irrit. 2, Flam. Liq 3, Met. Corr. 1, Not Classified, Skin Corr. 1, Skin Corr. 1A, Skin Corr. 1B, Skin Corr. 1C, Skin Irrit. 2, STOT RE 1, STOT SE 1, STOT SE 3</t>
  </si>
  <si>
    <t>Opinion Adopted, Aug 2022, Belgium</t>
  </si>
  <si>
    <t>Under development, Feb 2021, Belgium</t>
  </si>
  <si>
    <t>Bulgaria, None, EC 200-579-1</t>
  </si>
  <si>
    <t>Cosmetic Products Regulation, Food Contact Recycled Plastic Materials and Articles Regulation-repealed, Food Contact Regenerated Cellulose Directive, Inland Transport of Dangerous Goods Directive, Plastic Materials and Articles Regulation, Protection of Young People Directive, Recycled Plastic Food Contact Materials</t>
  </si>
  <si>
    <t>Fumaric Acid</t>
  </si>
  <si>
    <t>(2E)-but-2-enedioic acid, (E)-Butenedioic acid, 1,2-ethylene dicarboxylic acid, Allomaleic Acid, Boletic Acid, 1,2-ethylene dicarboxylic acid</t>
  </si>
  <si>
    <t>203-743-0</t>
  </si>
  <si>
    <t>110-17-8</t>
  </si>
  <si>
    <t>C4H4O4</t>
  </si>
  <si>
    <t>OC(=O)\C=C\C(O)=O</t>
  </si>
  <si>
    <t>Acute Tox. 4, Eye Irrit. 2, Eye Irrit. 2A, Not classified, Skin Irrit. 2, STOT SE 3</t>
  </si>
  <si>
    <t>DEV 1: Conclude, Nov 2022
DEV 2: Conclude, Nov 2022
DEV 3: Conclude, Nov 2022</t>
  </si>
  <si>
    <t>Furfural</t>
  </si>
  <si>
    <t>2-furaldehyde</t>
  </si>
  <si>
    <t>202-627-7</t>
  </si>
  <si>
    <t>98-01-1</t>
  </si>
  <si>
    <t>C5H4O2</t>
  </si>
  <si>
    <t>C1=COC(=C1)C=O / O=Cc1ccco1</t>
  </si>
  <si>
    <t>Carc. 2</t>
  </si>
  <si>
    <t>Acute Tox. 3*
Acute Tox. 4*
Acute Tox. 3*
Skin Irrit. 2
Eye Irrit. 2
Stot SE 3</t>
  </si>
  <si>
    <t>Flam Liq. 3, Acute Tox 3, Acute Tox 4, Acute Tox 2, Aquatic Chronic 3</t>
  </si>
  <si>
    <t>info requested, Jan 2024, Denmark</t>
  </si>
  <si>
    <t>ECHA, no RRM needed, GMT 326</t>
  </si>
  <si>
    <t>Cosmetic Products Regulation, Pesticide Residues Regulation, Protection of Pregnant and Breastfeeding Workers Directive, Protection of Young People Directive</t>
  </si>
  <si>
    <t>Glucaric Acid</t>
  </si>
  <si>
    <t>D-glucaric acid, (2R,3S,4S,5S)-2,3,4,5-tetrahydroxyhexanedioic acid</t>
  </si>
  <si>
    <t>201-768-1</t>
  </si>
  <si>
    <t>87-73-0</t>
  </si>
  <si>
    <t>C6H10O8</t>
  </si>
  <si>
    <t>[C@H]([C@@H]([C@@H](C(=O)O)O)O)([C@H](C(=O)</t>
  </si>
  <si>
    <t>Eye Dam. 1, Flam. Sol. 2, Skin Corr. 1A</t>
  </si>
  <si>
    <t>Glutaconic Acid</t>
  </si>
  <si>
    <t>217-027-0</t>
  </si>
  <si>
    <t>1724-02-3</t>
  </si>
  <si>
    <t>L-Glutamic Acid</t>
  </si>
  <si>
    <t>(2S)-2-Aminopentanedioic acid, Glu, L-Glutamic Acid</t>
  </si>
  <si>
    <t>200-293-7</t>
  </si>
  <si>
    <t>56-86-0</t>
  </si>
  <si>
    <t>C5H9NO4</t>
  </si>
  <si>
    <t>NC(CCC(O)=O)C(O)=O</t>
  </si>
  <si>
    <t>Glutaric Acid</t>
  </si>
  <si>
    <t>1,3-Propanedicarboxylic acid, 1,5-Pentanedioic acid</t>
  </si>
  <si>
    <t>203-817-2</t>
  </si>
  <si>
    <t>110-94-1</t>
  </si>
  <si>
    <t>C5H8O4</t>
  </si>
  <si>
    <t>OC(=O)CCCC(O)=O</t>
  </si>
  <si>
    <t>Eye Dam. 1, Eye Irrit. 2, Eye Irrit. 2A, Not Classified, Skin Corr. 1A, Skin Irrit. 2</t>
  </si>
  <si>
    <t>Glycerol</t>
  </si>
  <si>
    <t>Glycerine, 1,2,3-propanetriol, propane-1,2,3-triol</t>
  </si>
  <si>
    <t>200-289-5</t>
  </si>
  <si>
    <t>56-81-5</t>
  </si>
  <si>
    <t>C3H8O3</t>
  </si>
  <si>
    <t>OCC(O)CO</t>
  </si>
  <si>
    <t>Acute Tox. 2, Acute Tox. 4, Eye Dam. 1, Eye Irrit. 2, Eye Irrit. 2A, Not Classified, Skin Corr. 1, Skin Irrit. 2, STOT RE 1, STOT RE 2, STOT SE 3</t>
  </si>
  <si>
    <t>Glycerol Carbonate</t>
  </si>
  <si>
    <t>4-hydroxymethyl-1,3-dioxolan-2-one, Glycerine Carbonate, Glycerol-1,2-carbonate</t>
  </si>
  <si>
    <t>213-235-0</t>
  </si>
  <si>
    <t>931-40-8</t>
  </si>
  <si>
    <t>C4H6O4</t>
  </si>
  <si>
    <t>OCC1COC(=O)O1</t>
  </si>
  <si>
    <t>Glycolaldehyde</t>
  </si>
  <si>
    <t>Glycollaldehyde, 2-hydroxyacetaldehyde</t>
  </si>
  <si>
    <t>205-484-9</t>
  </si>
  <si>
    <t>141-46-8</t>
  </si>
  <si>
    <t>C(C=O)O</t>
  </si>
  <si>
    <t>Not classified</t>
  </si>
  <si>
    <t>Glycolic Acid</t>
  </si>
  <si>
    <t>Glycollic acid, 2-hydroxy acetic acid, glycol acid</t>
  </si>
  <si>
    <t>201-180-5</t>
  </si>
  <si>
    <t>79-14-1</t>
  </si>
  <si>
    <t>C2H4O3</t>
  </si>
  <si>
    <t>OCC(O)=O</t>
  </si>
  <si>
    <t>Acute Tox. 3, Acute Tox. 4, Eye Dam. 1, Eye Irrit. 2, Met. Corr. 1, Not Classified, Skin Corr. 1, Skin Corr. 1A, Skin Corr. 1B, Skin Corr. 1C, Skin Irrit. 2, STOT RE 2, STOT SE 2</t>
  </si>
  <si>
    <t>Hydroxymethylfurfural</t>
  </si>
  <si>
    <t>5-(hydroxymethyl)-2-furaldehyde, 5-(hydroxymethyl)furan-2-carbaldehyde</t>
  </si>
  <si>
    <t>200-654-9</t>
  </si>
  <si>
    <t>67-47-0</t>
  </si>
  <si>
    <t>C6H6O3</t>
  </si>
  <si>
    <t>OCC1=CC=C(O1)C=O</t>
  </si>
  <si>
    <t>Acute Tox. 1, Aquatic Chronic 3, Eye Irrit. 2, Eye Irrit. 2A, Not Classified, Skin Irrit. 2, Skin Sens. 1A, STOT SE 3</t>
  </si>
  <si>
    <t>yes (cease manufacture)</t>
  </si>
  <si>
    <t>ECHA, No action, GMT 326</t>
  </si>
  <si>
    <t>Iso-butanol</t>
  </si>
  <si>
    <t>(±)-butan-2-ol, Butan-2-ol, Butyl Alcohol, sec-Butyl Alcohol, 2-butanol</t>
  </si>
  <si>
    <t>201-158-5</t>
  </si>
  <si>
    <t>78-92-2</t>
  </si>
  <si>
    <t xml:space="preserve">
CCC(C)O</t>
  </si>
  <si>
    <t>Flam. Liq. 3, Eye Irrit. 2, STOT SE 3, STOT SE 3</t>
  </si>
  <si>
    <t>Acute Tox. 4, Eye Irrit. 2, Flam. Liq. 3, Not Classified, STOT SE 3</t>
  </si>
  <si>
    <t xml:space="preserve">DEV 1: Concluded, Nov 2022
DEV 2: Concluded, Nov 2022
DEV 3: Concluded, Nov 2022
DEV 4: Concluded, Nov 2022
</t>
  </si>
  <si>
    <t>Food Contact Regenerated Cellulose Directive</t>
  </si>
  <si>
    <t>Isoprene</t>
  </si>
  <si>
    <t>2-methyl-1,3-butadiene, 2-methylbutadiene, 2-methylvinyl, 3-methyl-1,3-butadiene, isopentadiene, beta-methylvinyl, IPM, 2-methylbuta-1,3-diene</t>
  </si>
  <si>
    <t>201-143-3</t>
  </si>
  <si>
    <t>78-79-5</t>
  </si>
  <si>
    <t>C5H8</t>
  </si>
  <si>
    <t xml:space="preserve">
CC(=C)C=C</t>
  </si>
  <si>
    <t>Flam. Liq. 1, Aquatic Chronic 3</t>
  </si>
  <si>
    <t>Aquatic Chronic 2, Aquatic Chronic 3, Asp. Tox. 1, Eye Irrit. 2, Flam. Liq. 1, Not Classified</t>
  </si>
  <si>
    <t>DEV 1: Concluded, Nov 2022
DEV 2: Concluded, Nov 2022
DEV 3: Concluded, Nov 2022
DEV 4: Concluded, Nov 2022
DEV 5: Concluded, Nov 2022</t>
  </si>
  <si>
    <t>Denmark, No suggestion yet, GMT #</t>
  </si>
  <si>
    <t>CMD - Carcinogens and Mutagens Directive, Food Contact Recycled Plastic Materials and Articles Regulation-repealed, Inland Transport of Dangerous Goods Directive, Plastic Materials and Articles Regulation, Protection of Pregnant and Breastfeeding Workers Directive, Protection of Young People Directive, Recycled Plastic Food Contact Materials</t>
  </si>
  <si>
    <t>Iso-propanol</t>
  </si>
  <si>
    <t>Propan-2-ol, 2-Propanol, Isopropyl alcohol, IPA, 2-propylalcohol</t>
  </si>
  <si>
    <t>200-661-7</t>
  </si>
  <si>
    <t>67-63-0</t>
  </si>
  <si>
    <t>CC(C)O</t>
  </si>
  <si>
    <t>Flam. Liq. 2, Eye Irrit. 2, STOT SE 3</t>
  </si>
  <si>
    <t>Acute Tox. 3, Acute Tox. 4, Eye Dam. 1, Eye Irrit. 2, Eye Irrit. 2A, Flam. Liq. 2, Flam. Liq. 3, Not Classified, Skin Corr. 1B, Skin. Corr. 1C, STOT SE 1, STOT SE 3</t>
  </si>
  <si>
    <t>Isosorbide</t>
  </si>
  <si>
    <t>1,4:3,6-dianhydro-D-glucitol, (3R,3aR,6S,6aR)-hexahydrofuro[3,2-b]furan-3,6-diol</t>
  </si>
  <si>
    <t>211-492-3</t>
  </si>
  <si>
    <t>652-67-5</t>
  </si>
  <si>
    <t xml:space="preserve">
O[C@H]1CO[C@@H]2[C@H](O)CO[C@H]12</t>
  </si>
  <si>
    <t>Itaconic Acid</t>
  </si>
  <si>
    <t>2-propene-1,2-dicarboxylic acid, 2-methylene butanedioic acid, 2-methylensuccinic acid, 2-methylidenebutanedioic acid</t>
  </si>
  <si>
    <t>202-599-6</t>
  </si>
  <si>
    <t>97-65-4</t>
  </si>
  <si>
    <t>C5H6O4</t>
  </si>
  <si>
    <t xml:space="preserve">
OC(=O)CC(=C)C(O)=O</t>
  </si>
  <si>
    <t>Acute Tox. 2, Aquatic Acute 1, Aquatic Chronic 1, Eye Dam. 1, Eye Irrit. 2, Not Classified, Skin Irrit. 2, STOT SE 3</t>
  </si>
  <si>
    <t>Lactic Acid</t>
  </si>
  <si>
    <t>2-hydroxy-propanoic acid, D-Lactic Acid</t>
  </si>
  <si>
    <t>200-018-0</t>
  </si>
  <si>
    <t>50-21-5</t>
  </si>
  <si>
    <t>multi</t>
  </si>
  <si>
    <t xml:space="preserve">
CC(O)C(O)=O</t>
  </si>
  <si>
    <t>Acute Tox. 3, Aquatic Acute, Eye Dam. 1, Eye Irrit. 2, Met. Corr. 1, Not Classified, Skin Corr. 1, Skin Corr. 1A, Skin Corr. 1B, Skin Corr. 1C, Skin Irrit. 2, STOT SE 3</t>
  </si>
  <si>
    <t>Food Contact Recycled Plastic Materials and Articles Regulation-repealed, Pesticide Residues Regulation, Plastic Materials and Articles Regulation, Recycled Plastic Food Contact Materials</t>
  </si>
  <si>
    <t>Levulinic Acid</t>
  </si>
  <si>
    <t>4-oxovaleric acid, 3-Acetylpropionic acid, 3-ketobutane-1-carboxylic acid, acetopropionic acid, 4-oxopentanoic acid</t>
  </si>
  <si>
    <t>204-649-2</t>
  </si>
  <si>
    <t>123-76-2</t>
  </si>
  <si>
    <t>C5H8O3</t>
  </si>
  <si>
    <t>CC(=O)CCC(O)=O</t>
  </si>
  <si>
    <t>Acute Tox. 4, Eye Dam. 1, Eye Irrit. 2, Eye irrit. 2A, Met. Corr. 1, Skin Corr. 1B, Skin Corr. 1C, Skin Irrit. 2, Skin Sens. 1, STOT SE 3</t>
  </si>
  <si>
    <t>DEV 1: Concluded, Nov 2022
DEV 2: Concluded, Mär 2023</t>
  </si>
  <si>
    <t>L-Lysine</t>
  </si>
  <si>
    <t>L-Lysine, 2,6-diaminohexanoic acid</t>
  </si>
  <si>
    <t>200-294-2</t>
  </si>
  <si>
    <t>56-87-1</t>
  </si>
  <si>
    <t>C6H14N2O2</t>
  </si>
  <si>
    <t xml:space="preserve">
NCCCCC(N)C(O)=O</t>
  </si>
  <si>
    <t>Acute Tox. 4, Eye Irrit. 2, Eye Irrit. 2A, Skin Irrit. 2, STOT SE 3</t>
  </si>
  <si>
    <t>No</t>
  </si>
  <si>
    <t>Malic Acid</t>
  </si>
  <si>
    <t>2-Hydroxy Butane diacid, DL-Malic Acid, Hydroxy-1,2-ethanedicarboxylic acid</t>
  </si>
  <si>
    <t>230-022-8</t>
  </si>
  <si>
    <t>6915-15-7</t>
  </si>
  <si>
    <t>C4H6O5</t>
  </si>
  <si>
    <t>OC(CC(O)=O)C(O)=O</t>
  </si>
  <si>
    <t>Acute Tox.4, Eye Dam. 1, Eye Irrit. 2, Not Classified, Skin Irrit. 2, Skin Sens. 1, STOT SE 3</t>
  </si>
  <si>
    <t>Malonicacid</t>
  </si>
  <si>
    <t>Carboxyacetic acid, Dicarboxymethane, 1,3-Propanedioic acid</t>
  </si>
  <si>
    <t>205-503-0</t>
  </si>
  <si>
    <t>141-82-2</t>
  </si>
  <si>
    <t>C3H4O4</t>
  </si>
  <si>
    <t xml:space="preserve">
OC(=O)CC(O)=O</t>
  </si>
  <si>
    <t>Acute Tox.4, Eye Dam. 1, Eye Irrit. 2, Not Classified, Skin Corr. 1, Skin Irrit. 2, STOT SE 3</t>
  </si>
  <si>
    <t>Methanol</t>
  </si>
  <si>
    <t>Methyl Alcohol</t>
  </si>
  <si>
    <t>200-659-6</t>
  </si>
  <si>
    <t>67-56-1</t>
  </si>
  <si>
    <t>CH4O</t>
  </si>
  <si>
    <t>CO</t>
  </si>
  <si>
    <t>Flam. Liq. 2, Acute Tox. 3 *, Acute Tox. 3 *, Acute Tox. 3 *, STOT SE 1</t>
  </si>
  <si>
    <t>Repr. 1B, Repr. 2</t>
  </si>
  <si>
    <t>Acute Tox. 2, Acute Tox. 3, Acute Tox. 4, Aquatic Acute 1, Aquatic Chronic 1, Aquatic Chronic 3, Eye Dam. 1, Eye Irrit. 2, Flam. Liq. 2, Not Classified, Skin Corr. 1A, Skin Corr. 2, STOT RE 1, STOT RE 2, STOT SE 1, STOT SE 2, STOT SE 3,</t>
  </si>
  <si>
    <t>DEV 1-8: Concluded, Nov 2022</t>
  </si>
  <si>
    <t>Concluded, Mär 20202, Poland</t>
  </si>
  <si>
    <t>Opinion Adopted, Apr 2019, Italy</t>
  </si>
  <si>
    <t>Resrtiction 1: Comission decided
Restriction 2: Not conforming</t>
  </si>
  <si>
    <t>Denmark, None GMT #</t>
  </si>
  <si>
    <t>Cosmetic Products Regulation, Food Contact Recycled Plastic Materials and Articles Regulation-repealed, Inland Transport of Dangerous Goods Directive, Plastic Materials and Articles Regulation, Protection of Pregnant and Breastfeeding Workers Directive, Protection of Young People Directive, Recycled Plastic Food Contact Materials</t>
  </si>
  <si>
    <t>Muconic Acid</t>
  </si>
  <si>
    <t>208-017-7</t>
  </si>
  <si>
    <t>505-70-4</t>
  </si>
  <si>
    <t>N-Acetylglucosamine</t>
  </si>
  <si>
    <t>N-acetyl-β-D-glucosamine, 2-(Acetylamino)-2-deoxy-D-glucose,  N-[(2R,3R,4R,5S,6R)-2,4,5-trihydroxy-6-(hydroxymethyl)oxan-3-yl]acetamide</t>
  </si>
  <si>
    <t>231-368-2</t>
  </si>
  <si>
    <t>7512-17-6</t>
  </si>
  <si>
    <t>C8H15NO6</t>
  </si>
  <si>
    <t>CC(=O)N[C@@H](C=O)[C@@H](O)[C@H](O)[C@H](O)CO</t>
  </si>
  <si>
    <t>Not Classified</t>
  </si>
  <si>
    <t>≥ 1 &lt; 10</t>
  </si>
  <si>
    <t>Phenol</t>
  </si>
  <si>
    <t>carbolic acid
monohydroxybenzene
phenylalcohol
hydroxybenzene
phenic acid</t>
  </si>
  <si>
    <t>203-632-7</t>
  </si>
  <si>
    <t>108-95-2</t>
  </si>
  <si>
    <t>C6H6O</t>
  </si>
  <si>
    <t>C1=CC=C(C=C1)O / Oc1ccccc1</t>
  </si>
  <si>
    <t>Acute Tox 3 *, 
Acute Tox 3 *, 
Acute Tox 3 *, 
Skin Corr 1B, 
STOT RE 2 *</t>
  </si>
  <si>
    <t>Aquatic Chronic 2, Aquatic Acute 1, Aquatic Chronic 1, Aquatic Chronic 3</t>
  </si>
  <si>
    <t>follow-up, Nov 2022</t>
  </si>
  <si>
    <t xml:space="preserve">concluded, Nov 2021, DK </t>
  </si>
  <si>
    <t>DK, no suggestion, RMOA</t>
  </si>
  <si>
    <t>Food Contact Recycled Plastic Materials and Articles Regulation, Inland Transport of Dangerous Goods Directive, Plastic Materials and Articles Regulation, Protection of Pregnant and Breastfeeding Workers Directive, Protection of Young People Directive, Recycled Plastic FCMs, Toy Safety Directive</t>
  </si>
  <si>
    <t>p-Hydroxybenzoic Acid</t>
  </si>
  <si>
    <t>4-hydroxybenzoic acid, 4-carboxyphenol, p-HBA</t>
  </si>
  <si>
    <t>202-804-9</t>
  </si>
  <si>
    <t>99-96-7</t>
  </si>
  <si>
    <t>C7H6O3</t>
  </si>
  <si>
    <t>OC(=O)C1=CC=C(O)C=C1</t>
  </si>
  <si>
    <t>Eye Dam. 1, Eye Irrit. 2, Not Classified, Skin Irrit. 2, STOT SE 3</t>
  </si>
  <si>
    <t>Ongoing, Apr 2023</t>
  </si>
  <si>
    <t>concluded, Mär 2020, Czech Republic</t>
  </si>
  <si>
    <t>ECHA, CCH, GMT 310</t>
  </si>
  <si>
    <t>Cosmetic Products Regulation, Food Contact Recycled Plastic Materials and Articles Regulation-repealed, Plastic Materials and Articles Regulation, Recycled Plastic Food Contact Materials</t>
  </si>
  <si>
    <t>p-Hydroxystyrene</t>
  </si>
  <si>
    <t>p-vinylphenol, 4-ethenylphenol, 4-vinylphenol</t>
  </si>
  <si>
    <t>220-103-6</t>
  </si>
  <si>
    <t>2628-17-3</t>
  </si>
  <si>
    <t>C8H8O</t>
  </si>
  <si>
    <t>OC1=CC=C(C=C)C=C1</t>
  </si>
  <si>
    <t>Acute Tox. 1, Acute Tox. 2, Acute Tox. 3, Acute Tox. 4, Eye Dam. 1, Eye Irrit. 2, Not Classified, Resp. Sens. 1, Skin Corr. 1B, Skin Irrit. 2, Skin Sens. 1, STOT RE 1, STOT SE 3</t>
  </si>
  <si>
    <t>Ongoing, Nov 2023</t>
  </si>
  <si>
    <t>na, CCH, GMT 301</t>
  </si>
  <si>
    <t>Propionic Acid</t>
  </si>
  <si>
    <t>Propanoic Acid</t>
  </si>
  <si>
    <t>201-176-3</t>
  </si>
  <si>
    <t>79-09-4</t>
  </si>
  <si>
    <t>C3H6O2</t>
  </si>
  <si>
    <t>CCC(O)=O</t>
  </si>
  <si>
    <t>Acute Tox. 3, Aquatic Chronic 3, Eye Dam. 1, Eye Irrit. 2, Flam. Liq. 3, Met. Corr. 1, Skin Corr. 1A, Skin Corr. 1B, Skin Corr. 1C, STOT SE 3</t>
  </si>
  <si>
    <t>Cosmetic Products Regulation, Food Contact Recycled Plastic Materials and Articles Regulation-repealed, Inland Transport of Dangerous Goods Directive, Plastic Materials and Articles Regulation, Protection of Young People Directive, Recycled Plastic Food Contact Materials</t>
  </si>
  <si>
    <t>Propylene</t>
  </si>
  <si>
    <t>Propene, 1-Propene, Methylethene, Methylethylene, Prop-1-ene, 1-propylene</t>
  </si>
  <si>
    <t>204-062-1</t>
  </si>
  <si>
    <t>115-07-1</t>
  </si>
  <si>
    <t>C3H6</t>
  </si>
  <si>
    <t>CC=C</t>
  </si>
  <si>
    <t>Press. Gas, Flam. Gas 1</t>
  </si>
  <si>
    <t>Flam. Gas 1, Not Classified, Press. Gas (Comp.), Press. Gas (Liq.), STOT SE 3</t>
  </si>
  <si>
    <t>DEV 1: Concluded Dez 2023
DEV 2: Under Assessment, Apr 2022
DEV 3: Concluded, Nov 2022
DEV 4: Concluded Nov 2022
DEV 5: Concluded Nov 2022</t>
  </si>
  <si>
    <t>p-Xylene</t>
  </si>
  <si>
    <t>1,4-Dimethylbenzene, 4-Xylene, p-Dimethylbenzene, p-Methyltoluene, Chromar</t>
  </si>
  <si>
    <t>203-396-5</t>
  </si>
  <si>
    <t>106-42-3</t>
  </si>
  <si>
    <t>C8H10</t>
  </si>
  <si>
    <t xml:space="preserve">
CC1=CC=C(C)C=C1</t>
  </si>
  <si>
    <t>Flam. Liq. 3, Acute Tox. 4 *, Skin Irrit. 2, Acute Tox. 4 *</t>
  </si>
  <si>
    <t>Acute Tox. 3, Aquatic Chronic 2, Aquatic Tox. 3, Asp. Tox. 1, Eye Irrit. 2, Flam. Liq. 3, Skin irrit. 2, STOT RE 2, STOT SE 2, STOT SE 3</t>
  </si>
  <si>
    <t>DEV 1: Under Assessment, Jan 2024
DEV 2: Concluded, Jul 2023
DEV 3: Concluded, Nov 2022
DEV 4: Concluded, Nov 2022
DEV 5: Concluded, Nov 2022</t>
  </si>
  <si>
    <t>Concluded, Okt 2021, Germany</t>
  </si>
  <si>
    <t>ARN 1: ECHA, Pending Action, GMT 336
ARN 2: Germany, No suggestion yet, na</t>
  </si>
  <si>
    <t>Pyruvic Acid</t>
  </si>
  <si>
    <t>2-oxo-propanoic acid</t>
  </si>
  <si>
    <t>204-824-3</t>
  </si>
  <si>
    <t>127-17-3</t>
  </si>
  <si>
    <t>C3H4O3</t>
  </si>
  <si>
    <t>CC(=O)C(O)=O</t>
  </si>
  <si>
    <t>Eye Dam. 1, Flam. Liq. 4, Met. Corr. 1, Skin Corr. 1, Skin Corr. 1A, Skin Corr. 1B, Skin Corr. 1C</t>
  </si>
  <si>
    <t>Sorbitol</t>
  </si>
  <si>
    <t>D-Glucitol, Hexane-1,2,3,4,5,6-hexol</t>
  </si>
  <si>
    <t>200-061-5</t>
  </si>
  <si>
    <t>50-70-4</t>
  </si>
  <si>
    <t>C6H14O6</t>
  </si>
  <si>
    <t>Styrene</t>
  </si>
  <si>
    <t>Phenylethylene, ethenylbenzene</t>
  </si>
  <si>
    <t>202-851-5</t>
  </si>
  <si>
    <t>100-42-5</t>
  </si>
  <si>
    <t>C8H8</t>
  </si>
  <si>
    <t xml:space="preserve">
C=CC1=CC=CC=C1</t>
  </si>
  <si>
    <t>Flam. Liq. 3, Skin irrit. 2, Eye Irrit. 2, Acute Tox. 4 *, STOT RE 1</t>
  </si>
  <si>
    <t>Acute Tox. 3, Acute Tox. 4, Aquatic Chronic 3, Asp. Tox.1, Eye Irrit. 2, Eye Irrit. 2A, Flam. Liq. 3, Not Classified, Skin Irrit. 2, STOT RE 1, STOT SE 1, STOT SE 3</t>
  </si>
  <si>
    <t>DEV 1: Under Assessment, Jul 2023
DEV 2: Under Assessment, Mai 2023
DEV 3: Concluded, Nov 2022
DEV 4: Concluded, Nov 2022</t>
  </si>
  <si>
    <t>CLH 1: Intention, Jul 2023, Netherlands
CLH 2: Opinion Adopted, Apr 2019, Denmark</t>
  </si>
  <si>
    <t>ARN 1: na, Pending Action, GMT 301
ARN 2: CLH SVHC Other, ec 202-852-5
ARN 3: Denmark, No suggestion yet, na</t>
  </si>
  <si>
    <t>Food Contact Recycled Plastic Materials and Articles Regulation-repealed, Inland Transport of Dangerous Goods Directive, Plastic Materials and Articles Regulation, Protection of Pregnant and Breastfeeding Workers Directive, Protection of Young People Directive, Recycled Plastic Food Contact Materials</t>
  </si>
  <si>
    <t>Succinic Acid</t>
  </si>
  <si>
    <t>1,2-Ethanedicarboxylic acid, 1,4-Butanedioic acid, Amber Acid, Asuccin, Dihydrofumaric acid, Butanedioicacid, Succinic</t>
  </si>
  <si>
    <t>203-740-4</t>
  </si>
  <si>
    <t>110-15-6</t>
  </si>
  <si>
    <t>OC(=O)CCC(O)=O</t>
  </si>
  <si>
    <t>Acute Tox. 3, Aquatic Chronic 3, Asp. Tox. 1, Eye Dam. 1, Eye Irrit. 2, Eye Irrit. 2A, Not classified, Skin Corr. 1C, Skin Irrit. 2, STOT SE 3</t>
  </si>
  <si>
    <t>Toluene</t>
  </si>
  <si>
    <t>Methylbenzene, Phenylmethane, 1-methylbenzene</t>
  </si>
  <si>
    <t>203-625-9</t>
  </si>
  <si>
    <t>108-88-3</t>
  </si>
  <si>
    <t>C7H8</t>
  </si>
  <si>
    <t xml:space="preserve">
CC1=CC=CC=C1</t>
  </si>
  <si>
    <t>Flam. Liq 2, Skin Irrit. 2, Asp. Tox. 1, STOT SE 3, STOT RE 2 *</t>
  </si>
  <si>
    <t>Acute Tox. 4, Aquatic Chronic 2, Aquatic Chronic 3, Asp. Tox. 1, Eye Irrit. 2, Flam. Liq. 2, Flam. Liq. 3, Not Classified, Skin Irrit. 2, Skin Sens. 1, STOT RE 1, STOT RE 2, STOT SE 1, STOT SE 3</t>
  </si>
  <si>
    <t>Concluded, Mär 2020, Finland</t>
  </si>
  <si>
    <t>ARN 1: ECHA, Other legislation, GMT 336
ARN 2: Netherlands, Other, ec203-625-9
ARN 3: Denmark, None, ec203-625-9</t>
  </si>
  <si>
    <t>Cosmetic Products Regulation, Food Contact Regenerated Cellulose Directive, Inland Transport of Dangerous Goods Directive, Protection of Pregnant and Breastfeeding Workers Directive, Protection of Young People Directive</t>
  </si>
  <si>
    <t>Valerolactam</t>
  </si>
  <si>
    <t>2-piperidone, Piperidin-2-one</t>
  </si>
  <si>
    <t>211-622-9</t>
  </si>
  <si>
    <t>675-20-7</t>
  </si>
  <si>
    <t>C5H9NO</t>
  </si>
  <si>
    <t>O=C1NCCCC1</t>
  </si>
  <si>
    <t>Eye Irrit. 2, Eye Irrit. 2A, Not Classified, Skin Irrit. 2, STOT SE 3</t>
  </si>
  <si>
    <t>Xylitol</t>
  </si>
  <si>
    <t>(2R, 3R, 4S)-pentane-1,2,3,4,5-pentol</t>
  </si>
  <si>
    <t>201-788-0</t>
  </si>
  <si>
    <t>87-99-0</t>
  </si>
  <si>
    <t>C5H12O5</t>
  </si>
  <si>
    <t xml:space="preserve">
OC[C@H](O)[C@@H](O)[C@H](O)CO</t>
  </si>
  <si>
    <r>
      <rPr>
        <sz val="11"/>
        <color theme="1"/>
        <rFont val="Aptos Narrow"/>
        <family val="2"/>
      </rPr>
      <t>γ</t>
    </r>
    <r>
      <rPr>
        <sz val="11"/>
        <color theme="1"/>
        <rFont val="Calibri"/>
        <family val="2"/>
        <scheme val="minor"/>
      </rPr>
      <t>-aminobutyric acid</t>
    </r>
  </si>
  <si>
    <t>4-aminobutyric acid,, 4-aminobutanoic acid</t>
  </si>
  <si>
    <t>Carbon Monoxide</t>
  </si>
  <si>
    <t>methanidylidyneoxidanium</t>
  </si>
  <si>
    <t>211-128-3</t>
  </si>
  <si>
    <t>630-08-0</t>
  </si>
  <si>
    <t xml:space="preserve">
[C-]#[O+]</t>
  </si>
  <si>
    <t>Repr. 1A</t>
  </si>
  <si>
    <t>Press. Gas, Flam. Gas 1, Acute Tox. 3 *, STOT RE 1</t>
  </si>
  <si>
    <t>Acute Tox. 2, Acute Tox. 3, Flam. Gas 1, Press. Gas. (Comp.), STOT RE 1</t>
  </si>
  <si>
    <t>CMD - Carcinogens and Mutagens Directive, Food Contact Recycled Plastic Materials and Articles Regulation-repealed, Industrial Emissions Directive, Inland Transport of Dangerous Goods Directive, Pesticide Residues Regulation, Plastic Materials and Articles Regulation, Protection of Pregnant and Breastfeeding Workers Directive, Protection of Young People Directive, Recycled Plastic Food Contact Materials</t>
  </si>
  <si>
    <t>Acetaldehyde</t>
  </si>
  <si>
    <t>ethanal, Acetic Aldehyde</t>
  </si>
  <si>
    <t>200-836-8</t>
  </si>
  <si>
    <t>75-07-0</t>
  </si>
  <si>
    <t>C2H4O</t>
  </si>
  <si>
    <t xml:space="preserve">
CC=O</t>
  </si>
  <si>
    <t>Flam. Liq. 1, Eye Irrit. 2, STOT SE 3</t>
  </si>
  <si>
    <t>Acute Tox. 3, Acute Tox. 4, Aquatic Acute 3, Aquatic Chronic 3, Eye Irrit. 2, Eye Irrit. 2A, Flam. Liq. 1, Skin Sens. 1, STOT SE 2, STOT SE 3</t>
  </si>
  <si>
    <t>Glycine</t>
  </si>
  <si>
    <t>2-Aminoacetic acid, 2-amino-3-methylpentanoic acid</t>
  </si>
  <si>
    <t>200-272-2</t>
  </si>
  <si>
    <t>56-40-6</t>
  </si>
  <si>
    <t>C2H5NO2</t>
  </si>
  <si>
    <t>NCC(O)=O</t>
  </si>
  <si>
    <t>Eye Irrit. 2, Not classified, Skin Irrit. 2, STOT SE 3</t>
  </si>
  <si>
    <t>Oxalic Acid</t>
  </si>
  <si>
    <t>Ethanedioic acid</t>
  </si>
  <si>
    <t>205-634-3</t>
  </si>
  <si>
    <t>144-62-7</t>
  </si>
  <si>
    <t>C2H2O4</t>
  </si>
  <si>
    <t xml:space="preserve">
OC(=O)C(O)=O</t>
  </si>
  <si>
    <t>Acute Tox. 4 *, Acute Tox. 4 *</t>
  </si>
  <si>
    <t>Acute Tox. 4, Aquatic Acute 1, Eye Dam. 1, Met. Corr. 1, Not Classified, Skin Corr. 1A, Skin Corr. 1C, Skin Irrit. 2, STOT RE1, STOT RE 2, STOT SE 2</t>
  </si>
  <si>
    <t>DEV 1-4: Concluded Nov 2022</t>
  </si>
  <si>
    <t>Ethylene Glycol</t>
  </si>
  <si>
    <t>Ethane-1,2-diol, Ethanediol, 1,2-dihydroxyethane</t>
  </si>
  <si>
    <t>203-473-3</t>
  </si>
  <si>
    <t>107-21-1</t>
  </si>
  <si>
    <t>C2H6O2</t>
  </si>
  <si>
    <t>OCCO</t>
  </si>
  <si>
    <t>Acute Tox. 4 *</t>
  </si>
  <si>
    <t>Acute Tox. 4, Aquatic Chronic 3, Eye Irrit. 2, Not Classified, Org. Perox. G, Skin Irrit. 2, STOT RE 1, STOT RE 2, STOT SE 1, STOT SE 3</t>
  </si>
  <si>
    <t>DEV 1-3: Concluded, Nov 2022</t>
  </si>
  <si>
    <t>Intention, Aug 2023, Netherlands</t>
  </si>
  <si>
    <t>ARN 1: ECHA, No action, GMT 244
ARN 2: Netherlands, None, ec203-473-3</t>
  </si>
  <si>
    <t>Ethylene Oxide</t>
  </si>
  <si>
    <t>1,2-epoxyethane, oxirane</t>
  </si>
  <si>
    <t>200-849-9</t>
  </si>
  <si>
    <t>75-21-8</t>
  </si>
  <si>
    <t xml:space="preserve">
C1CO1</t>
  </si>
  <si>
    <t>Press. Gas, Flam. Gas 1, Acute Tox. 3, Skin Corr. 1, Eye Dam. 1, Acute Tox. 3, STOT SE 3, STOT SE 3, STOT RE 1</t>
  </si>
  <si>
    <t>Acute Tox. 2, Acute Tox. 3, Acute Tox. 4, Aquatic Chronic 3, Eye Dam. 1, Eye Irrit. 2, Eye Irrit. 2A, Flam. Gas 1, Flam. Gas 1, Chem. Unst. Gas A, Press. Gas (Comp.), Not Classified, Press. Gas (Liq), Skin Corr. 1, Skin Irrit. 2, STOT RE 1, STOT SE 3</t>
  </si>
  <si>
    <t>Cocnluded, Mär 2020, Austria</t>
  </si>
  <si>
    <t>Opinion Adopted, Jul 2022, Austria</t>
  </si>
  <si>
    <t>CMD - Carcinogens and Mutagens Directive, Food Contact Recycled Plastic Materials and Articles Regulation-repealed, Inland Transport of Dangerous Goods Directive, Pesticide Residues Regulation, Plastic Materials and Articles Regulation, Protection of Pregnant and Breastfeeding Workers Directive, Protection of Young People Directive, Recycled Plastic Food Contact Materials</t>
  </si>
  <si>
    <t>L-Alanine</t>
  </si>
  <si>
    <t>(2S)-2-Aminopropanoic acid</t>
  </si>
  <si>
    <t>200-273-8</t>
  </si>
  <si>
    <t>56-41-7</t>
  </si>
  <si>
    <t>56-41-7 (L)</t>
  </si>
  <si>
    <t>C3H7NO2</t>
  </si>
  <si>
    <t>C[C@H](N)C(O)=O</t>
  </si>
  <si>
    <t>L-Serine</t>
  </si>
  <si>
    <t>2-amino-3-hydroxypropanoic acid, (2S)-2-amino-3-hydroxypropanoic acid, L-serine, Ser</t>
  </si>
  <si>
    <t>200-274-3</t>
  </si>
  <si>
    <t>56-45-1</t>
  </si>
  <si>
    <t>C3H7NO3</t>
  </si>
  <si>
    <t>NC(CO)C(O)=O</t>
  </si>
  <si>
    <t>Aquatic Chronic 3, Eye Irrit 2, Eye Irrit. 2A, Not Classified, Skin Irrit. 2, STOT SE 3</t>
  </si>
  <si>
    <t>Acetone</t>
  </si>
  <si>
    <t>2-Propanone, propan-2-on, dimethyl ketone</t>
  </si>
  <si>
    <t>200-662-2</t>
  </si>
  <si>
    <t>67-64-1</t>
  </si>
  <si>
    <t>C3H6O</t>
  </si>
  <si>
    <t>CC(C)=O</t>
  </si>
  <si>
    <t>Eye Irrit. 2, Flam. Liq. 2, STOT SE 3</t>
  </si>
  <si>
    <t>Eye Irrit. 2, Eye Irrit. 2A, Flam. Liq. 2, Flam. Liq. 3, Not Classified, STOT SE 3</t>
  </si>
  <si>
    <t>ECHA, Other Action, GMT 200</t>
  </si>
  <si>
    <t>Acetoin</t>
  </si>
  <si>
    <t>1-hydroxyethyl methyl ketone, 3-hydroxy-2-butanone, 3-hydroxybutan-2-one</t>
  </si>
  <si>
    <t>208-174-1</t>
  </si>
  <si>
    <t>513-86-0</t>
  </si>
  <si>
    <t>53584-56-8</t>
  </si>
  <si>
    <t>78183-56-9</t>
  </si>
  <si>
    <t xml:space="preserve">
CC(O)C(C)=O</t>
  </si>
  <si>
    <t>Acute Tox. 3, Eye Dam. 1, Eye Irrit. 2, Flam. Liq. 3, Flam. Sol. 1, Flam. Sol. 2, Skin Irrit. 2, STOT RE 2, STOT SE 2, STOT SE 3</t>
  </si>
  <si>
    <t>Inland Transport of Dangerous Goods Directive</t>
  </si>
  <si>
    <t>L-Threonine</t>
  </si>
  <si>
    <t>(2S,3R)-2-Amino-3-hydroxybutanoic acid, Thr</t>
  </si>
  <si>
    <t>200-774-1</t>
  </si>
  <si>
    <t>72-19-5</t>
  </si>
  <si>
    <t>72-19-5 (L)</t>
  </si>
  <si>
    <t>C4H9NO3</t>
  </si>
  <si>
    <t xml:space="preserve">
CC(O)[C@H](N)C(O)=O</t>
  </si>
  <si>
    <t>L-Proline</t>
  </si>
  <si>
    <t>(2S)-2-Pyrrolidinecarboxylic acid</t>
  </si>
  <si>
    <t>205-702-2</t>
  </si>
  <si>
    <t>147-85-3</t>
  </si>
  <si>
    <t>C5H9NO2</t>
  </si>
  <si>
    <t>OC(=O)[C@@H]1CCCN1</t>
  </si>
  <si>
    <t>Acute Tox. 4, Acute Tox. 5, Eye Dam. 1, Eye Irrit. 2, Eye Irrit. 2A, Not Classified, Skin Mild Irrit. 3, Skin Irrit. 2, STOT SE 3</t>
  </si>
  <si>
    <t>Xylonic Acid</t>
  </si>
  <si>
    <t>not found</t>
  </si>
  <si>
    <t>17828-56-7</t>
  </si>
  <si>
    <t>Aconitic Acid</t>
  </si>
  <si>
    <t>Propene-1,2,3-tricarboxylic acid, (1E)-prop-1-ene-1,2,3-tricarboxylic acid</t>
  </si>
  <si>
    <t>207-877-0</t>
  </si>
  <si>
    <t>499-12-7</t>
  </si>
  <si>
    <t>C6H6O6</t>
  </si>
  <si>
    <t>Ascorbic Acid</t>
  </si>
  <si>
    <t>L-Ascorbic Acid, (2R)-2-[(1S)-1,2-dihydroxyethyl]-3,4-dihydroxy-2H-furan-5-one</t>
  </si>
  <si>
    <t>200-066-2</t>
  </si>
  <si>
    <t>50-81-7</t>
  </si>
  <si>
    <t>C6H8O6</t>
  </si>
  <si>
    <t>Eye Dam. 1, Eye Irrit. 2, Eye Irrit. 2A, Not Classified, Skin Corr. 1, Skin Irrit. 2</t>
  </si>
  <si>
    <t>Food Contact Recycled Plastic Materials and Articles Regulation-repealed, Food Contact Regenerated Cellulose Directive, Pesticide Residues Regulation, Plastic Materials and Articles Regulation, PPPR - Plant Protection Products Regulation, Recycled Plastic Food Contact Materials</t>
  </si>
  <si>
    <t>Citric Acid</t>
  </si>
  <si>
    <t>2-Hydroxy-1,2,3-propanetricarboxylic acid, 2-Hydroxypropanetricarboxylic acid, 2-Hydroxytricarballylic acid, 3-Carboxy-3-hydroxypentane-1,5-dioic acid</t>
  </si>
  <si>
    <t>201-069-1</t>
  </si>
  <si>
    <t>77-92-9</t>
  </si>
  <si>
    <t>C6H8O7</t>
  </si>
  <si>
    <t>OC(=O)CC(O)(CC(O)=O)C(O)=O</t>
  </si>
  <si>
    <t>Eye Irrit. 2, STOT SE 3</t>
  </si>
  <si>
    <t>Aquatic Chronic 3, Eye Dam. 1, Eye Irrit. 2, Eye Irrit. 2A, Not Classified, Skin Corr. 1B, Skin Irrit. 2, STOT SE3</t>
  </si>
  <si>
    <t>Opinion Adopted, Mai 2023, Belgium</t>
  </si>
  <si>
    <t>Food Contact Recycled Plastic Materials and Articles Regulation-repealed, Food Contact Regenerated Cellulose Directive,  Plastic Materials and Articles Regulation, Recycled Plastic Food Contact Materials</t>
  </si>
  <si>
    <t>Fructose</t>
  </si>
  <si>
    <t>D-Fructose, (3S,4R,5R)-1,3,4,5,6-pentahydroxyhexan-2-one</t>
  </si>
  <si>
    <t>200-333-3</t>
  </si>
  <si>
    <t>57-48-7</t>
  </si>
  <si>
    <t>C6H12O6</t>
  </si>
  <si>
    <t>C1[C@H]([C@H]([C@@H](C(O1)(CO)O)O)O)O</t>
  </si>
  <si>
    <t>Pesticide Residues Regulation, PPPR - Plant Protection Products Regulation</t>
  </si>
  <si>
    <t>Gluconic Acid</t>
  </si>
  <si>
    <t>D-Gluconic Acid, (2R,3S,4R,5R)-2,3,4,5,6-pentahydroxyhexanoic acid</t>
  </si>
  <si>
    <t>208-401-4</t>
  </si>
  <si>
    <t>526-95-4</t>
  </si>
  <si>
    <t>C6H12O7</t>
  </si>
  <si>
    <t>OC[C@@H](O)[C@@H](O)[C@H](O)[C@@H](O)C(O)=O</t>
  </si>
  <si>
    <t>Eye Irrit. 2, Not Classified, Skin Irrit. 2, STOT SE 3, STOT SE 3</t>
  </si>
  <si>
    <t>Concluded, Nov 2022</t>
  </si>
  <si>
    <t>Kojic Acid</t>
  </si>
  <si>
    <t>5-hydroxy-2-hydroxymethyl-4-pyrone</t>
  </si>
  <si>
    <t>207-922-4</t>
  </si>
  <si>
    <t>501-30-4</t>
  </si>
  <si>
    <t>C6H6O4</t>
  </si>
  <si>
    <t>O=C1/C=C(\O/C=C1/O)CO</t>
  </si>
  <si>
    <t>6-amyl-2-pyrone</t>
  </si>
  <si>
    <t>6-pentyl-2H-pyran-2-one</t>
  </si>
  <si>
    <t>248-552-3</t>
  </si>
  <si>
    <t>27593-23-3</t>
  </si>
  <si>
    <t>C10H14O2</t>
  </si>
  <si>
    <t>CCCCCC1=CC=CC(=O)O1</t>
  </si>
  <si>
    <t>Eye Irrit. 2, Not Classified, Skin Irrit. 2, STOT SE 3</t>
  </si>
  <si>
    <t>Ferulic Acid</t>
  </si>
  <si>
    <t>4-hydroxy-3-methoxycinnamic acid, (2E)-3-(4-hydroxy-3-methoxyphenyl)prop-2-enoic acid</t>
  </si>
  <si>
    <t>214-490-0</t>
  </si>
  <si>
    <t>1135-24-6</t>
  </si>
  <si>
    <t>C10H10O4</t>
  </si>
  <si>
    <t>COC1=C(O)C=CC(\C=C\C(O)=O)=C1</t>
  </si>
  <si>
    <t>Guaiacol</t>
  </si>
  <si>
    <t>2-methoxyphenol</t>
  </si>
  <si>
    <t>201-964-7</t>
  </si>
  <si>
    <t>90-05-1</t>
  </si>
  <si>
    <t>C7H9O2</t>
  </si>
  <si>
    <t>COC1=CC=CC=C1O</t>
  </si>
  <si>
    <t>Acute Tox. 4 *, Eye Irrit. 2, Skin Irrit. 2</t>
  </si>
  <si>
    <t>Acute Tox. 3, Acute Tox. 4, Eye Irrit. 2, Eye Irrit. 2A, Not Classified, Skin Irrit. 2</t>
  </si>
  <si>
    <t>Levoglucosenone</t>
  </si>
  <si>
    <t>(1S,5R)-6,8-Dioxabicyclo[3.2.1]oct-2-en-4-one</t>
  </si>
  <si>
    <t>640-811-2</t>
  </si>
  <si>
    <t>37112-31-5</t>
  </si>
  <si>
    <t>C1[C@@H]2C=CC(=O)[C@H](O1)O2</t>
  </si>
  <si>
    <t>Acute Tox. 4, Eye Irrit. 2, Skin Irrit. 2, Stot SE 3</t>
  </si>
  <si>
    <t>Vanillin</t>
  </si>
  <si>
    <t>1-butoxypropan-2-ol, 3-hydroxy-4-methoxybenzaldehyde</t>
  </si>
  <si>
    <t>204-465-2</t>
  </si>
  <si>
    <t>121-33-5</t>
  </si>
  <si>
    <t>C8H8O3</t>
  </si>
  <si>
    <t>COC1=C(O)C=CC(C=O)=C1</t>
  </si>
  <si>
    <t>Acute Tox. 4, Acute Tox. 5, Aquatic Acute 1, Aquatic Chronic 3, Eye Irrit. 2, Eye Irrit. 2A, Not Classified, Skin Irrit. 2, Skin Sens. 1, STOT SE 3</t>
  </si>
  <si>
    <t>DEV 1-2: Concluded, Nov 2022</t>
  </si>
  <si>
    <t>Cosmetic Products Regulation, Toy Safety Directive</t>
  </si>
  <si>
    <t>Syringol</t>
  </si>
  <si>
    <t>2,6-dimethoxyphenol</t>
  </si>
  <si>
    <t>202-041-1</t>
  </si>
  <si>
    <t>91-10-1</t>
  </si>
  <si>
    <t>C8H10O3</t>
  </si>
  <si>
    <t>COC1=CC=CC(OC)=C1O</t>
  </si>
  <si>
    <t>Acute Tox. 4, Acute Tox. 5, Eye Irrit. 2, Eye Irrit. 2A, Not Classified, Skin Irrit. 2, Skin Sens. 1, STOT SE 3, STOT SE 3</t>
  </si>
  <si>
    <t>Levoglucosan</t>
  </si>
  <si>
    <t>1,6-anhydro-β-D-glucose, (1R,2S,3S,4R,5R)-6,8-dioxabicyclo[3.2.1]octane-2,3,4-triol</t>
  </si>
  <si>
    <t>207-855-0</t>
  </si>
  <si>
    <t>498-07-7</t>
  </si>
  <si>
    <t>C6H10O5</t>
  </si>
  <si>
    <t>OC1C2COC(O2)C(O)C1O</t>
  </si>
  <si>
    <t>Eugenol</t>
  </si>
  <si>
    <t>2-Methoxy-4-(2-propenyl)phenol, 4-allyl guaicol, 4-allyl-2-methoxyphenol</t>
  </si>
  <si>
    <t>202-589-1</t>
  </si>
  <si>
    <t>97-53-0</t>
  </si>
  <si>
    <t>C10H12O2</t>
  </si>
  <si>
    <t>COC1=CC(CC=C)=CC=C1O</t>
  </si>
  <si>
    <t>Acute Tox. 4, Acute Tox. 5, Aquatic Acute 2, Asp. Tox. 1, Eye Irrit. 2, Eye Irrit. 2A, Flam. Liq. 4, Not Classified, Resp. Sens. 1, Skin Irrit. 2, Skin Mild Irrit. 3, Skin Sens. 1, Skin Sens. 1B, STOT SE 3</t>
  </si>
  <si>
    <t>Cosmetic Products Regulation, Food Contact Recycled Plastic Materials and Articles Regulation-repealed, PPPR - Plant Protection Products Regulation, Pesticide Residues Regulation, Plastic Materials and Articles Regulation, Recycled Plastic Food Contact Materials, Toy Safety Directive</t>
  </si>
  <si>
    <t>Vanilic Acid</t>
  </si>
  <si>
    <t>4-Hydroxy-3-methoxybenzoic acid</t>
  </si>
  <si>
    <t>204-466-8</t>
  </si>
  <si>
    <t>121-34-6</t>
  </si>
  <si>
    <t>C8H8O4</t>
  </si>
  <si>
    <t>COC1=CC(=CC=C1O)C(O)=O</t>
  </si>
  <si>
    <t>Eye Irrit. 2, Eye Irrit. 2A, Not Classified, Skin Irrit. 2, STOT SE 3, STOT SE 3</t>
  </si>
  <si>
    <t>5-Chloromethylfurfural</t>
  </si>
  <si>
    <t>5-(chloromethyl)-2-furaldehyde</t>
  </si>
  <si>
    <t>216-608-6</t>
  </si>
  <si>
    <t>1623-88-7</t>
  </si>
  <si>
    <t>C6H5ClO2</t>
  </si>
  <si>
    <t>c1cc(oc1CCl)C=O</t>
  </si>
  <si>
    <t>Acute Tox. 4, Eye Dam. 1, Flam. Liq. 4, Skin Corr. 1B</t>
  </si>
  <si>
    <t>Glucosamine</t>
  </si>
  <si>
    <t>(2R,3R,4R,5S,6R)-3-amino-6-(hydroxymethyl)oxane-2,4,5-triol, 2-amino-2-deoxy-beta-D-glucopyranose</t>
  </si>
  <si>
    <t>222-311-2</t>
  </si>
  <si>
    <t>3416-24-8</t>
  </si>
  <si>
    <t>C6H13NO5</t>
  </si>
  <si>
    <t>N[C@H]1C(O)OC(CO)[C@@H](O)[C@@H]1O</t>
  </si>
  <si>
    <t>Mannitol</t>
  </si>
  <si>
    <t>DL-Mannitol, Hexahydroxyhexane</t>
  </si>
  <si>
    <t>201-770-2</t>
  </si>
  <si>
    <t>87-78-5</t>
  </si>
  <si>
    <t>69-65-8</t>
  </si>
  <si>
    <t>OCC(O)C(O)C(O)C(O)CO</t>
  </si>
  <si>
    <t>2-Propylphenol</t>
  </si>
  <si>
    <t>o-propylphenol</t>
  </si>
  <si>
    <t>211-415-3</t>
  </si>
  <si>
    <t>644-35-9</t>
  </si>
  <si>
    <t>C9H12O</t>
  </si>
  <si>
    <t>CCCC1=CC=CC=C1O</t>
  </si>
  <si>
    <t>Acute Tox. 4, Eye Dam. 1, Eye Irrit. 2, Skin Corr. 1B, Skin Corr. 1C, Skin Irrit. 2, STOT SE 3</t>
  </si>
  <si>
    <t>3-Propylphenol</t>
  </si>
  <si>
    <t>m-propylphenol</t>
  </si>
  <si>
    <t>210-675-5</t>
  </si>
  <si>
    <t>621-27-2</t>
  </si>
  <si>
    <t>CCCC1=CC(=CC=C1)O</t>
  </si>
  <si>
    <t>Acute Tox. 4, Eye Dam. 1, Skin Corr. 1C, Skin Sens. 1B, STOT SE 3</t>
  </si>
  <si>
    <t>4-Propylphenol</t>
  </si>
  <si>
    <t>p-propylphenol</t>
  </si>
  <si>
    <t>211-446-2</t>
  </si>
  <si>
    <t>645-56-7</t>
  </si>
  <si>
    <t>CCCC1=CC=C(C=C1)O</t>
  </si>
  <si>
    <t>Acute Tox. 4, Aquatic Chronic 3, Eye Dam. 1, Eye Irrit. 2, Skin Corr. 1B, Skin Corr. 1C, Skin Irrit. 2, STOT SE 3</t>
  </si>
  <si>
    <t>o-cresol</t>
  </si>
  <si>
    <t>2-methyl-phenol, cresol, 1-hydroxy-2-methylbenzol</t>
  </si>
  <si>
    <t>202-423-8</t>
  </si>
  <si>
    <t>95-48-7</t>
  </si>
  <si>
    <t>C7H8O</t>
  </si>
  <si>
    <t>CC1=C(O)C=CC=C1</t>
  </si>
  <si>
    <t>Acute Tox. 3 *, Acute Tox. 3 *, Skin Corr. 1B</t>
  </si>
  <si>
    <t>Acute Tox. 2, Acute Tox. 3, Aquatic Acute 1, Aquatic Chronic 2, Aquatic Chronic 3, Eye Dam. 1, Flam. Liq. 2, Skin Corr. 1B, SkinIIrrit. 2, STOT RE 1, STOT SE 3</t>
  </si>
  <si>
    <t>DEV 1: Information Requested, Mär 2023,
DEV 2: Concluded, Nov 2022</t>
  </si>
  <si>
    <t>m-cresol</t>
  </si>
  <si>
    <t>3-methyl-phenol, 3-cresol</t>
  </si>
  <si>
    <t>203-577-9</t>
  </si>
  <si>
    <t>108-39-4</t>
  </si>
  <si>
    <t>CC1=CC=CC(O)=C1</t>
  </si>
  <si>
    <t>Acute Tox. 3, Acute Tox. 4, Aquatic Chronic 2, Aquatic Chronic 3, Eye Dam. 1, Skin Corr. 1B, Skin Corr 1C, STOT SE 1, STOT SE 3</t>
  </si>
  <si>
    <t>Food Contact Recycled Plastic Materials and Articles Regulation-repealed, Plastic Materials and Articles Regulation, Protection of Young People Directive, Recycled Plastic Food Contact Materials</t>
  </si>
  <si>
    <t>p-cresol</t>
  </si>
  <si>
    <t>4-methylphenol, 4-cresol</t>
  </si>
  <si>
    <t>203-398-6</t>
  </si>
  <si>
    <t>106-44-5</t>
  </si>
  <si>
    <t xml:space="preserve">
CC1=CC=C(O)C=C1</t>
  </si>
  <si>
    <t>Acute Tox. 3, Aquatic Acute 2, Aquatic Chronic 3, Eye Dam. 1, Skin Corr. 1B, STOT SE 1, STOT SE 3</t>
  </si>
  <si>
    <t>Concluded, Mär 2020, United Kingdom</t>
  </si>
  <si>
    <t>Concluded, Mär 2017, United Kingdom</t>
  </si>
  <si>
    <t>Syringaldehyde</t>
  </si>
  <si>
    <t>4-hydroxy-3,5-dimethoxybenzaldehyde</t>
  </si>
  <si>
    <t>205-167-5</t>
  </si>
  <si>
    <t>134-96-3</t>
  </si>
  <si>
    <t>C9H10O4</t>
  </si>
  <si>
    <t>COC1=CC(C=O)=CC(OC)=C1O</t>
  </si>
  <si>
    <t>Acute Tox. 1, Acute Tox. 4, Eye Irrit. 2, Not Classified, Skin Irrit. 2, STOT SE 3, STOT SE 3</t>
  </si>
  <si>
    <t>Resorcinol</t>
  </si>
  <si>
    <t>1,3-Benzenediol, 1,3-Hydroxybenzene</t>
  </si>
  <si>
    <t>203-585-2</t>
  </si>
  <si>
    <t>108-46-3</t>
  </si>
  <si>
    <t>OC1=CC(O)=CC=C1</t>
  </si>
  <si>
    <t>Acute Tox. 4 *, Aquatic Acute 1, Eye Irrit. 2, Skin Irrit. 2</t>
  </si>
  <si>
    <t>Acute Tox. 3, Acut Tox. 4, Aquatic Acute 1, Aquatic Chronic 1, Aquatic Chronic 3, Eye Dam. 1, Eye Irrit. 2, Eye Irrit. 2A, Flam. Sol. 2, Skin Irrit. 2, Skin Sens. 1, STOT RE 1, STOT SE 1, STOT SE 2</t>
  </si>
  <si>
    <t>SEV 1: Information requested, Jan 2023, France
SEV 2: Concluded, Mär 2020, Finland</t>
  </si>
  <si>
    <t>CLH 1: Submitted, Mai 2024, France
CLH 2: Opinion Adopted, Sep 2022, Finland</t>
  </si>
  <si>
    <t>Under decision making by the european commission, Jul 2020, France</t>
  </si>
  <si>
    <t>ED 1: Under Development, Feb 2021, France
ED 2: Under development under SEV, Feb 2021, France
ED 3: Concluded, Feb 2021, Finland</t>
  </si>
  <si>
    <t>Finland, CLH, GMT #</t>
  </si>
  <si>
    <t>Cosmetic Products Regulation, Food Contact Recycled Plastic Materials and Articles Regulation-repealed, Inland Transport of Dangerous Goods Directive,Plastic Materials and Articles Regulation, Protection of Pregnant and Breastfeeding Workers Directive, Protection of Young People Directive, Recycled Plastic Food Contact Materials</t>
  </si>
  <si>
    <t>Myrcene</t>
  </si>
  <si>
    <t>7-methyl-3-methyleneocta-1,6-diene</t>
  </si>
  <si>
    <t>204-622-5</t>
  </si>
  <si>
    <t>123-35-3</t>
  </si>
  <si>
    <t>C10H16</t>
  </si>
  <si>
    <t xml:space="preserve">
CC(C)=CCCC(=C)C=C</t>
  </si>
  <si>
    <t>Aquatic Acute 1, Aquatic Chronic 1, Aquatic Chronic 2, Aquatic Chronic 3, Asp. Tox. 1, Eye Irrit. 2, Flam. Liq. 3, Skin Irrit. 2, Skin Sens. 1, Skin Sens. 1B, STOT SE 3</t>
  </si>
  <si>
    <t>D-Limonene</t>
  </si>
  <si>
    <t>(R)-p-mentha-1,8-diene, (4R)-1-Methyl-4-(1-methylethenyl)cyclohexene</t>
  </si>
  <si>
    <t>227-813-5</t>
  </si>
  <si>
    <t>5989-27-5</t>
  </si>
  <si>
    <t>CC(=C)[C@@H]1CCC(C)=CC1</t>
  </si>
  <si>
    <t>Aquatic Acute 1, Aquatic Chronic 3, Asp. Tox. 1, Flam. Liq. 3, Skin Irrit. 2, Skin Sens. 1B</t>
  </si>
  <si>
    <t>Acute Tox. 4, Aquatic Acute 1, Aquatic Chronic 1, Aquatic Chronic 2, Aquatic Chronic 3, Asp. Tox. 1, Eye Irrit. 2, Flam. Liq. 3, Skin Irrit. 2, Skin Sens. 1, Skin Sens. 1B, STOT RE 2, STOT SE 3</t>
  </si>
  <si>
    <t>DEV 1: Follow-up, Nov 2023
DEV 2: Concluded, Nov 2022</t>
  </si>
  <si>
    <t>Opinion Adopted, Apr 2023, Netherlands</t>
  </si>
  <si>
    <t>Cosmetic Products Regulation, PPPR - Plant Protection Products Regulation, Protection of Young People Directive, Toy Safety Directive</t>
  </si>
  <si>
    <r>
      <rPr>
        <sz val="11"/>
        <color theme="1"/>
        <rFont val="Aptos Narrow"/>
        <family val="2"/>
      </rPr>
      <t>γ</t>
    </r>
    <r>
      <rPr>
        <sz val="11"/>
        <color theme="1"/>
        <rFont val="Calibri"/>
        <family val="2"/>
      </rPr>
      <t>-valerolactone</t>
    </r>
  </si>
  <si>
    <t>5-methyloxolan-2-one</t>
  </si>
  <si>
    <t>203-569-5</t>
  </si>
  <si>
    <t>108-29-2</t>
  </si>
  <si>
    <t>C5H8O2</t>
  </si>
  <si>
    <t>CC1CCC(=O)O1</t>
  </si>
  <si>
    <t>Acute Tox. 4, Eye Irrit. 2, Eye Irrit. 2A, Flam. Liq. 4, Not Classified, Skin Irrit. 2, STOT SE 3</t>
  </si>
  <si>
    <t>α-angelica lactone</t>
  </si>
  <si>
    <t>5-methylfuran-2(3H)-one, 5-methyl-2,3-dihydrofuran-2-one</t>
  </si>
  <si>
    <t>209-701-8</t>
  </si>
  <si>
    <t>591-12-8</t>
  </si>
  <si>
    <t>C5H6O2</t>
  </si>
  <si>
    <t>O=C1OC(=CC1)C</t>
  </si>
  <si>
    <t>Eye Irrit. 2A, Flam. Liq. 3, Not Classified, Skin Irrit. 2, Skin Sens. 1, Skin Sens. 1A, Skin Sens. 1B, STOT SE 3</t>
  </si>
  <si>
    <t>β-angelica lactone</t>
  </si>
  <si>
    <t>5-methylfuran-2(5H)-one, 5-methyl-2,5-dihydrofuran-2-one</t>
  </si>
  <si>
    <t>209-700-2</t>
  </si>
  <si>
    <t>591-11-7</t>
  </si>
  <si>
    <t>O=C1OC(C=C1)C</t>
  </si>
  <si>
    <t>Eye Irrit. 2A, Flam. Liq. 4, Skin Irrit. 2, STOT SE 3</t>
  </si>
  <si>
    <t>γ-angelica lactone</t>
  </si>
  <si>
    <t>Dihydro-5-methylene-2(3H)-one, 5-methylidenoxolan-2-one</t>
  </si>
  <si>
    <t>233-004-8</t>
  </si>
  <si>
    <t>10008-73-8</t>
  </si>
  <si>
    <t>O=C1OC(=C)CC1</t>
  </si>
  <si>
    <t>Eye Irrit. 2, Skin Irrit. 2, Skin Sens. 1, Resp. Sens. 1</t>
  </si>
  <si>
    <t>1,4-cyclohexadiene</t>
  </si>
  <si>
    <t>Cyclohexa-1,4-diene</t>
  </si>
  <si>
    <t>211-043-1</t>
  </si>
  <si>
    <t>628-41-1</t>
  </si>
  <si>
    <t>C6H8</t>
  </si>
  <si>
    <t>C1=CCC=CC1</t>
  </si>
  <si>
    <t>Flam. Liq. 2, STOT RE 2</t>
  </si>
  <si>
    <t>1,4-Benzoquinone</t>
  </si>
  <si>
    <t>Benzoquinone,  cyclohexa-2,5-diene-1,4-dione</t>
  </si>
  <si>
    <t>203-405-2</t>
  </si>
  <si>
    <t>106-51-4</t>
  </si>
  <si>
    <t>C6H4O2</t>
  </si>
  <si>
    <t>O=C1C=CC(=O)C=C1</t>
  </si>
  <si>
    <t>Acute Tox. 3 *, Acute Tox. 3 *, Aquatic Acute 1, Eye Irrit. 2, Skin Irrit. 2, STOT SE 3</t>
  </si>
  <si>
    <t>Acute Tox. 3, Aquatic Acute 1, Aquatic Chronic 1, Eye Dam. 1, Eye Irrit. 2, Eye Irrit. 2A, Flam. Sol. 1, Skin Corr. 1, Skin Corr. 1B, Skin Irrit. 2, Skin Sens. 1, STOT SE 3</t>
  </si>
  <si>
    <t>ECHA, No Action, GMT 323</t>
  </si>
  <si>
    <t>Phloroglucinol</t>
  </si>
  <si>
    <t>1,3,5,-Benzenetriol, Phloroglucin, 1,3,5-Trihydroxybenzol, benzene-1,3,5-triol</t>
  </si>
  <si>
    <t>203-611-2</t>
  </si>
  <si>
    <t>108-73-6</t>
  </si>
  <si>
    <t>OC1=CC(O)=CC(O)=C1</t>
  </si>
  <si>
    <t>Acute Tox. 3, Aquatic Chronic 3, Eye Dam. 1, Eye Irrit. 2, Eye Irrit. 2A, Not Classified, Skin Irrit. 2, Skin Sens. 1, STOT SE 3</t>
  </si>
  <si>
    <t>Oleic Acid</t>
  </si>
  <si>
    <t>9-Octadecanoic acid</t>
  </si>
  <si>
    <t>204-007-1</t>
  </si>
  <si>
    <t>112-80-1</t>
  </si>
  <si>
    <t>C18H34O2</t>
  </si>
  <si>
    <t>O=C(O)CCCCCCCC=CCCCCCCCC</t>
  </si>
  <si>
    <t>Aquatic Chronic 3, Aquatic Chronic 4, Eye Irrit. 2, Eye Irrit. 2A, Flam. Liq. 3, Not Classified, Skin irrit. 2, STOT SE 3</t>
  </si>
  <si>
    <t>Food Contact Recycled Plastic Materials and Articles Regulation-repealed, PPPR - Plant Protection Products Regulation, Plastic Materials and Articles Regulation, Recycled Plastic Food Contact Materials</t>
  </si>
  <si>
    <t>Undecylenic Acid</t>
  </si>
  <si>
    <t>10-Hendenoic Acid, 10-Undenoic acid, 9-undecylenic acid, undec-10-enoic acid</t>
  </si>
  <si>
    <t>203-965-8</t>
  </si>
  <si>
    <t>112-38-9</t>
  </si>
  <si>
    <t>C11H20O2</t>
  </si>
  <si>
    <t>OC(=O)CCCCCCCCC=C</t>
  </si>
  <si>
    <t>Aquatic Acute 1, Aquatic Chronic 2, Aquatic Chronic 3, Eye Irrit. 2, Eye Irrit. 2A, Skin Irrit. 2, STOT SE 3</t>
  </si>
  <si>
    <t>DEV 1: Information requested, Feb 2023
Dev 2-4: Concluded, Nov 2022</t>
  </si>
  <si>
    <t>3-Acetamido-5-acetylfuran</t>
  </si>
  <si>
    <t>95598-28-0</t>
  </si>
  <si>
    <t>2-methoxy-5-methyl-thiophene</t>
  </si>
  <si>
    <t xml:space="preserve">31053-55-1 </t>
  </si>
  <si>
    <t>Molecular formula</t>
  </si>
  <si>
    <t>harmonised classification (hazard classes)</t>
  </si>
  <si>
    <t>SVHC (harmonised)</t>
  </si>
  <si>
    <t>SOC (harmonised)</t>
  </si>
  <si>
    <t>MHC (harmonised)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</si>
</sst>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vertAlign val="subscript"/>
      <sz val="11"/>
      <color theme="1"/>
      <name val="Calibri"/>
      <family val="2"/>
      <scheme val="minor"/>
    </font>
    <font>
      <sz val="11"/>
      <color theme="1"/>
      <name val="Aptos Narrow"/>
      <family val="2"/>
    </font>
    <font>
      <sz val="10"/>
      <color theme="1"/>
      <name val="Calibri"/>
      <family val="2"/>
      <scheme val="minor"/>
    </font>
    <font>
      <sz val="8"/>
      <color theme="1"/>
      <name val="Calibri"/>
      <family val="2"/>
      <scheme val="minor"/>
    </font>
    <font>
      <sz val="10"/>
      <color rgb="FF585858"/>
      <name val="Verdana"/>
      <family val="2"/>
    </font>
    <font>
      <sz val="11"/>
      <color theme="1"/>
      <name val="Calibri"/>
      <family val="2"/>
    </font>
    <font>
      <sz val="11"/>
      <color rgb="FF000000"/>
      <name val="Aptos Narrow"/>
      <family val="2"/>
    </font>
  </fonts>
  <fills count="10">
    <fill>
      <patternFill patternType="none"/>
    </fill>
    <fill>
      <patternFill patternType="gray125"/>
    </fill>
    <fill>
      <patternFill patternType="solid">
        <fgColor rgb="FF7CD6E0"/>
        <bgColor indexed="64"/>
      </patternFill>
    </fill>
    <fill>
      <patternFill patternType="solid">
        <fgColor rgb="FFCCFFFF"/>
        <bgColor indexed="64"/>
      </patternFill>
    </fill>
    <fill>
      <patternFill patternType="solid">
        <fgColor rgb="FFEDC1E5"/>
        <bgColor indexed="64"/>
      </patternFill>
    </fill>
    <fill>
      <patternFill patternType="solid">
        <fgColor rgb="FFF5DBF0"/>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C000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35">
    <xf numFmtId="0" fontId="0" fillId="0" borderId="0" xfId="0"/>
    <xf numFmtId="0" fontId="1" fillId="2" borderId="1" xfId="0" applyFont="1" applyFill="1" applyBorder="1" applyAlignment="1">
      <alignment wrapText="1"/>
    </xf>
    <xf numFmtId="0" fontId="1" fillId="0" borderId="0" xfId="0" applyFont="1" applyAlignment="1">
      <alignment wrapText="1"/>
    </xf>
    <xf numFmtId="0" fontId="0" fillId="0" borderId="1" xfId="0" applyBorder="1" applyAlignment="1">
      <alignment wrapText="1"/>
    </xf>
    <xf numFmtId="0" fontId="0" fillId="0" borderId="0" xfId="0" applyAlignment="1">
      <alignment wrapText="1"/>
    </xf>
    <xf numFmtId="0" fontId="0" fillId="0" borderId="2" xfId="0" applyBorder="1" applyAlignment="1">
      <alignment wrapText="1"/>
    </xf>
    <xf numFmtId="0" fontId="0" fillId="0" borderId="1" xfId="0" applyBorder="1" applyAlignment="1">
      <alignment vertical="center"/>
    </xf>
    <xf numFmtId="0" fontId="1" fillId="4" borderId="1" xfId="0" applyFont="1" applyFill="1" applyBorder="1" applyAlignment="1">
      <alignment wrapText="1"/>
    </xf>
    <xf numFmtId="0" fontId="1" fillId="5" borderId="1" xfId="0" applyFont="1" applyFill="1" applyBorder="1" applyAlignment="1">
      <alignment wrapText="1"/>
    </xf>
    <xf numFmtId="0" fontId="1" fillId="6" borderId="1" xfId="0" applyFont="1" applyFill="1" applyBorder="1" applyAlignment="1">
      <alignment wrapText="1"/>
    </xf>
    <xf numFmtId="0" fontId="1" fillId="7" borderId="1" xfId="0" applyFont="1" applyFill="1" applyBorder="1" applyAlignment="1">
      <alignment wrapText="1"/>
    </xf>
    <xf numFmtId="0" fontId="1" fillId="8" borderId="1" xfId="0" applyFont="1" applyFill="1" applyBorder="1" applyAlignment="1">
      <alignment wrapText="1"/>
    </xf>
    <xf numFmtId="0" fontId="0" fillId="3" borderId="2" xfId="0" applyFill="1" applyBorder="1" applyAlignment="1">
      <alignment wrapText="1"/>
    </xf>
    <xf numFmtId="0" fontId="4" fillId="0" borderId="0" xfId="0" applyFont="1"/>
    <xf numFmtId="0" fontId="6" fillId="0" borderId="0" xfId="0" applyFont="1"/>
    <xf numFmtId="0" fontId="0" fillId="0" borderId="1" xfId="0" applyBorder="1" applyAlignment="1">
      <alignment vertical="center" wrapText="1"/>
    </xf>
    <xf numFmtId="0" fontId="8" fillId="0" borderId="0" xfId="0" applyFont="1"/>
    <xf numFmtId="16" fontId="1" fillId="0" borderId="0" xfId="0" applyNumberFormat="1" applyFont="1" applyAlignment="1">
      <alignment wrapText="1"/>
    </xf>
    <xf numFmtId="0" fontId="0" fillId="0" borderId="1" xfId="0" applyBorder="1"/>
    <xf numFmtId="0" fontId="0" fillId="0" borderId="1" xfId="0" applyBorder="1" applyAlignment="1">
      <alignment horizontal="left" wrapText="1"/>
    </xf>
    <xf numFmtId="0" fontId="1" fillId="9" borderId="0" xfId="0" applyFont="1" applyFill="1" applyAlignment="1">
      <alignment wrapText="1"/>
    </xf>
    <xf numFmtId="0" fontId="1" fillId="9" borderId="7" xfId="0" applyFont="1" applyFill="1" applyBorder="1" applyAlignment="1">
      <alignment wrapText="1"/>
    </xf>
    <xf numFmtId="0" fontId="7" fillId="3" borderId="2" xfId="0" applyFont="1" applyFill="1" applyBorder="1" applyAlignment="1">
      <alignment wrapText="1"/>
    </xf>
    <xf numFmtId="0" fontId="1" fillId="9" borderId="0" xfId="0" applyFont="1" applyFill="1" applyAlignment="1">
      <alignment horizontal="center" wrapText="1"/>
    </xf>
    <xf numFmtId="0" fontId="0" fillId="0" borderId="1" xfId="0" quotePrefix="1" applyBorder="1" applyAlignment="1">
      <alignment wrapText="1"/>
    </xf>
    <xf numFmtId="0" fontId="1" fillId="9" borderId="5" xfId="0" applyFont="1" applyFill="1" applyBorder="1" applyAlignment="1">
      <alignment horizontal="center" wrapText="1"/>
    </xf>
    <xf numFmtId="0" fontId="1" fillId="9" borderId="6" xfId="0" applyFont="1" applyFill="1" applyBorder="1" applyAlignment="1">
      <alignment horizontal="center" wrapText="1"/>
    </xf>
    <xf numFmtId="0" fontId="1" fillId="9"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wrapText="1"/>
    </xf>
    <xf numFmtId="0" fontId="1" fillId="4" borderId="1" xfId="0" applyFont="1" applyFill="1" applyBorder="1" applyAlignment="1">
      <alignment horizontal="center" wrapText="1"/>
    </xf>
    <xf numFmtId="0" fontId="1" fillId="6" borderId="1" xfId="0" applyFont="1" applyFill="1" applyBorder="1" applyAlignment="1">
      <alignment horizontal="center" wrapText="1"/>
    </xf>
    <xf numFmtId="0" fontId="1" fillId="8" borderId="1" xfId="0" applyFont="1" applyFill="1" applyBorder="1" applyAlignment="1">
      <alignment horizontal="center" wrapText="1"/>
    </xf>
    <xf numFmtId="0" fontId="1" fillId="7" borderId="1" xfId="0" applyFont="1" applyFill="1" applyBorder="1" applyAlignment="1">
      <alignment horizontal="center" wrapText="1"/>
    </xf>
    <xf numFmtId="0" fontId="1" fillId="5" borderId="1" xfId="0" applyFont="1" applyFill="1" applyBorder="1" applyAlignment="1">
      <alignment horizontal="center" wrapText="1"/>
    </xf>
  </cellXfs>
  <cellStyles count="1">
    <cellStyle name="Standard" xfId="0" builtinId="0"/>
  </cellStyles>
  <dxfs count="0"/>
  <tableStyles count="0" defaultTableStyle="TableStyleMedium2" defaultPivotStyle="PivotStyleLight16"/>
  <colors>
    <mruColors>
      <color rgb="FFCCFFFF"/>
      <color rgb="FF66CCFF"/>
      <color rgb="FF6699FF"/>
      <color rgb="FF7CD6E0"/>
      <color rgb="FFF5DBF0"/>
      <color rgb="FFEDC1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2.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alcChain" Target="calcChain.xml"/><Relationship Id="rId5" Type="http://schemas.openxmlformats.org/officeDocument/2006/relationships/sheetMetadata" Target="metadata.xml"/><Relationship Id="rId10" Type="http://schemas.microsoft.com/office/2017/10/relationships/person" Target="persons/person.xml"/><Relationship Id="rId4" Type="http://schemas.openxmlformats.org/officeDocument/2006/relationships/sharedStrings" Target="sharedStrings.xml"/><Relationship Id="rId9" Type="http://schemas.microsoft.com/office/2017/06/relationships/rdRichValueTypes" Target="richData/rdRichValueTypes.xml"/><Relationship Id="rId14"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richData/_rels/richValueRel.xml.rels><?xml version="1.0" encoding="UTF-8" standalone="yes"?>
<Relationships xmlns="http://schemas.openxmlformats.org/package/2006/relationships"><Relationship Id="rId26" Type="http://schemas.openxmlformats.org/officeDocument/2006/relationships/image" Target="../media/image26.png"/><Relationship Id="rId117" Type="http://schemas.openxmlformats.org/officeDocument/2006/relationships/image" Target="../media/image117.png"/><Relationship Id="rId21" Type="http://schemas.openxmlformats.org/officeDocument/2006/relationships/image" Target="../media/image21.png"/><Relationship Id="rId42" Type="http://schemas.openxmlformats.org/officeDocument/2006/relationships/image" Target="../media/image42.pn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png"/><Relationship Id="rId84" Type="http://schemas.openxmlformats.org/officeDocument/2006/relationships/image" Target="../media/image84.png"/><Relationship Id="rId89" Type="http://schemas.openxmlformats.org/officeDocument/2006/relationships/image" Target="../media/image89.png"/><Relationship Id="rId112" Type="http://schemas.openxmlformats.org/officeDocument/2006/relationships/image" Target="../media/image112.png"/><Relationship Id="rId16" Type="http://schemas.openxmlformats.org/officeDocument/2006/relationships/image" Target="../media/image16.png"/><Relationship Id="rId107" Type="http://schemas.openxmlformats.org/officeDocument/2006/relationships/image" Target="../media/image107.png"/><Relationship Id="rId11" Type="http://schemas.openxmlformats.org/officeDocument/2006/relationships/image" Target="../media/image11.png"/><Relationship Id="rId32" Type="http://schemas.openxmlformats.org/officeDocument/2006/relationships/image" Target="../media/image32.png"/><Relationship Id="rId37" Type="http://schemas.openxmlformats.org/officeDocument/2006/relationships/image" Target="../media/image37.png"/><Relationship Id="rId53" Type="http://schemas.openxmlformats.org/officeDocument/2006/relationships/image" Target="../media/image53.png"/><Relationship Id="rId58" Type="http://schemas.openxmlformats.org/officeDocument/2006/relationships/image" Target="../media/image58.png"/><Relationship Id="rId74" Type="http://schemas.openxmlformats.org/officeDocument/2006/relationships/image" Target="../media/image74.png"/><Relationship Id="rId79" Type="http://schemas.openxmlformats.org/officeDocument/2006/relationships/image" Target="../media/image79.png"/><Relationship Id="rId102" Type="http://schemas.openxmlformats.org/officeDocument/2006/relationships/image" Target="../media/image102.png"/><Relationship Id="rId5" Type="http://schemas.openxmlformats.org/officeDocument/2006/relationships/image" Target="../media/image5.png"/><Relationship Id="rId90" Type="http://schemas.openxmlformats.org/officeDocument/2006/relationships/image" Target="../media/image90.png"/><Relationship Id="rId95" Type="http://schemas.openxmlformats.org/officeDocument/2006/relationships/image" Target="../media/image95.png"/><Relationship Id="rId22" Type="http://schemas.openxmlformats.org/officeDocument/2006/relationships/image" Target="../media/image22.png"/><Relationship Id="rId27" Type="http://schemas.openxmlformats.org/officeDocument/2006/relationships/image" Target="../media/image27.png"/><Relationship Id="rId43" Type="http://schemas.openxmlformats.org/officeDocument/2006/relationships/image" Target="../media/image43.png"/><Relationship Id="rId48" Type="http://schemas.openxmlformats.org/officeDocument/2006/relationships/image" Target="../media/image48.png"/><Relationship Id="rId64" Type="http://schemas.openxmlformats.org/officeDocument/2006/relationships/image" Target="../media/image64.png"/><Relationship Id="rId69" Type="http://schemas.openxmlformats.org/officeDocument/2006/relationships/image" Target="../media/image69.png"/><Relationship Id="rId113" Type="http://schemas.openxmlformats.org/officeDocument/2006/relationships/image" Target="../media/image113.png"/><Relationship Id="rId118" Type="http://schemas.openxmlformats.org/officeDocument/2006/relationships/image" Target="../media/image118.png"/><Relationship Id="rId80" Type="http://schemas.openxmlformats.org/officeDocument/2006/relationships/image" Target="../media/image80.png"/><Relationship Id="rId85" Type="http://schemas.openxmlformats.org/officeDocument/2006/relationships/image" Target="../media/image85.png"/><Relationship Id="rId12" Type="http://schemas.openxmlformats.org/officeDocument/2006/relationships/image" Target="../media/image12.png"/><Relationship Id="rId17" Type="http://schemas.openxmlformats.org/officeDocument/2006/relationships/image" Target="../media/image17.png"/><Relationship Id="rId33" Type="http://schemas.openxmlformats.org/officeDocument/2006/relationships/image" Target="../media/image33.png"/><Relationship Id="rId38" Type="http://schemas.openxmlformats.org/officeDocument/2006/relationships/image" Target="../media/image38.png"/><Relationship Id="rId59" Type="http://schemas.openxmlformats.org/officeDocument/2006/relationships/image" Target="../media/image59.png"/><Relationship Id="rId103" Type="http://schemas.openxmlformats.org/officeDocument/2006/relationships/image" Target="../media/image103.png"/><Relationship Id="rId108" Type="http://schemas.openxmlformats.org/officeDocument/2006/relationships/image" Target="../media/image108.png"/><Relationship Id="rId54" Type="http://schemas.openxmlformats.org/officeDocument/2006/relationships/image" Target="../media/image54.png"/><Relationship Id="rId70" Type="http://schemas.openxmlformats.org/officeDocument/2006/relationships/image" Target="../media/image70.png"/><Relationship Id="rId75" Type="http://schemas.openxmlformats.org/officeDocument/2006/relationships/image" Target="../media/image75.png"/><Relationship Id="rId91" Type="http://schemas.openxmlformats.org/officeDocument/2006/relationships/image" Target="../media/image91.png"/><Relationship Id="rId96" Type="http://schemas.openxmlformats.org/officeDocument/2006/relationships/image" Target="../media/image96.png"/><Relationship Id="rId1" Type="http://schemas.openxmlformats.org/officeDocument/2006/relationships/image" Target="../media/image1.png"/><Relationship Id="rId6" Type="http://schemas.openxmlformats.org/officeDocument/2006/relationships/image" Target="../media/image6.png"/><Relationship Id="rId23" Type="http://schemas.openxmlformats.org/officeDocument/2006/relationships/image" Target="../media/image23.png"/><Relationship Id="rId28" Type="http://schemas.openxmlformats.org/officeDocument/2006/relationships/image" Target="../media/image28.png"/><Relationship Id="rId49" Type="http://schemas.openxmlformats.org/officeDocument/2006/relationships/image" Target="../media/image49.png"/><Relationship Id="rId114" Type="http://schemas.openxmlformats.org/officeDocument/2006/relationships/image" Target="../media/image114.png"/><Relationship Id="rId119" Type="http://schemas.openxmlformats.org/officeDocument/2006/relationships/image" Target="../media/image119.png"/><Relationship Id="rId10" Type="http://schemas.openxmlformats.org/officeDocument/2006/relationships/image" Target="../media/image10.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65" Type="http://schemas.openxmlformats.org/officeDocument/2006/relationships/image" Target="../media/image65.png"/><Relationship Id="rId73" Type="http://schemas.openxmlformats.org/officeDocument/2006/relationships/image" Target="../media/image73.png"/><Relationship Id="rId78" Type="http://schemas.openxmlformats.org/officeDocument/2006/relationships/image" Target="../media/image78.png"/><Relationship Id="rId81" Type="http://schemas.openxmlformats.org/officeDocument/2006/relationships/image" Target="../media/image81.png"/><Relationship Id="rId86" Type="http://schemas.openxmlformats.org/officeDocument/2006/relationships/image" Target="../media/image86.png"/><Relationship Id="rId94" Type="http://schemas.openxmlformats.org/officeDocument/2006/relationships/image" Target="../media/image94.png"/><Relationship Id="rId99" Type="http://schemas.openxmlformats.org/officeDocument/2006/relationships/image" Target="../media/image99.png"/><Relationship Id="rId101" Type="http://schemas.openxmlformats.org/officeDocument/2006/relationships/image" Target="../media/image101.png"/><Relationship Id="rId4" Type="http://schemas.openxmlformats.org/officeDocument/2006/relationships/image" Target="../media/image4.pn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png"/><Relationship Id="rId39" Type="http://schemas.openxmlformats.org/officeDocument/2006/relationships/image" Target="../media/image39.png"/><Relationship Id="rId109" Type="http://schemas.openxmlformats.org/officeDocument/2006/relationships/image" Target="../media/image109.png"/><Relationship Id="rId34" Type="http://schemas.openxmlformats.org/officeDocument/2006/relationships/image" Target="../media/image34.png"/><Relationship Id="rId50" Type="http://schemas.openxmlformats.org/officeDocument/2006/relationships/image" Target="../media/image50.png"/><Relationship Id="rId55" Type="http://schemas.openxmlformats.org/officeDocument/2006/relationships/image" Target="../media/image55.png"/><Relationship Id="rId76" Type="http://schemas.openxmlformats.org/officeDocument/2006/relationships/image" Target="../media/image76.png"/><Relationship Id="rId97" Type="http://schemas.openxmlformats.org/officeDocument/2006/relationships/image" Target="../media/image97.png"/><Relationship Id="rId104" Type="http://schemas.openxmlformats.org/officeDocument/2006/relationships/image" Target="../media/image104.png"/><Relationship Id="rId120" Type="http://schemas.openxmlformats.org/officeDocument/2006/relationships/image" Target="../media/image120.png"/><Relationship Id="rId7" Type="http://schemas.openxmlformats.org/officeDocument/2006/relationships/image" Target="../media/image7.png"/><Relationship Id="rId71" Type="http://schemas.openxmlformats.org/officeDocument/2006/relationships/image" Target="../media/image71.png"/><Relationship Id="rId92" Type="http://schemas.openxmlformats.org/officeDocument/2006/relationships/image" Target="../media/image92.png"/><Relationship Id="rId2" Type="http://schemas.openxmlformats.org/officeDocument/2006/relationships/image" Target="../media/image2.png"/><Relationship Id="rId29" Type="http://schemas.openxmlformats.org/officeDocument/2006/relationships/image" Target="../media/image29.png"/><Relationship Id="rId24" Type="http://schemas.openxmlformats.org/officeDocument/2006/relationships/image" Target="../media/image24.png"/><Relationship Id="rId40" Type="http://schemas.openxmlformats.org/officeDocument/2006/relationships/image" Target="../media/image40.png"/><Relationship Id="rId45" Type="http://schemas.openxmlformats.org/officeDocument/2006/relationships/image" Target="../media/image45.png"/><Relationship Id="rId66" Type="http://schemas.openxmlformats.org/officeDocument/2006/relationships/image" Target="../media/image66.png"/><Relationship Id="rId87" Type="http://schemas.openxmlformats.org/officeDocument/2006/relationships/image" Target="../media/image87.png"/><Relationship Id="rId110" Type="http://schemas.openxmlformats.org/officeDocument/2006/relationships/image" Target="../media/image110.png"/><Relationship Id="rId115" Type="http://schemas.openxmlformats.org/officeDocument/2006/relationships/image" Target="../media/image115.png"/><Relationship Id="rId61" Type="http://schemas.openxmlformats.org/officeDocument/2006/relationships/image" Target="../media/image61.png"/><Relationship Id="rId82" Type="http://schemas.openxmlformats.org/officeDocument/2006/relationships/image" Target="../media/image82.png"/><Relationship Id="rId19" Type="http://schemas.openxmlformats.org/officeDocument/2006/relationships/image" Target="../media/image19.png"/><Relationship Id="rId14" Type="http://schemas.openxmlformats.org/officeDocument/2006/relationships/image" Target="../media/image14.png"/><Relationship Id="rId30" Type="http://schemas.openxmlformats.org/officeDocument/2006/relationships/image" Target="../media/image30.png"/><Relationship Id="rId35" Type="http://schemas.openxmlformats.org/officeDocument/2006/relationships/image" Target="../media/image35.png"/><Relationship Id="rId56" Type="http://schemas.openxmlformats.org/officeDocument/2006/relationships/image" Target="../media/image56.png"/><Relationship Id="rId77" Type="http://schemas.openxmlformats.org/officeDocument/2006/relationships/image" Target="../media/image77.png"/><Relationship Id="rId100" Type="http://schemas.openxmlformats.org/officeDocument/2006/relationships/image" Target="../media/image100.png"/><Relationship Id="rId105" Type="http://schemas.openxmlformats.org/officeDocument/2006/relationships/image" Target="../media/image105.png"/><Relationship Id="rId8" Type="http://schemas.openxmlformats.org/officeDocument/2006/relationships/image" Target="../media/image8.png"/><Relationship Id="rId51" Type="http://schemas.openxmlformats.org/officeDocument/2006/relationships/image" Target="../media/image51.png"/><Relationship Id="rId72" Type="http://schemas.openxmlformats.org/officeDocument/2006/relationships/image" Target="../media/image72.png"/><Relationship Id="rId93" Type="http://schemas.openxmlformats.org/officeDocument/2006/relationships/image" Target="../media/image93.png"/><Relationship Id="rId98" Type="http://schemas.openxmlformats.org/officeDocument/2006/relationships/image" Target="../media/image98.png"/><Relationship Id="rId3" Type="http://schemas.openxmlformats.org/officeDocument/2006/relationships/image" Target="../media/image3.png"/><Relationship Id="rId25" Type="http://schemas.openxmlformats.org/officeDocument/2006/relationships/image" Target="../media/image25.png"/><Relationship Id="rId46" Type="http://schemas.openxmlformats.org/officeDocument/2006/relationships/image" Target="../media/image46.png"/><Relationship Id="rId67" Type="http://schemas.openxmlformats.org/officeDocument/2006/relationships/image" Target="../media/image67.png"/><Relationship Id="rId116" Type="http://schemas.openxmlformats.org/officeDocument/2006/relationships/image" Target="../media/image116.png"/><Relationship Id="rId20" Type="http://schemas.openxmlformats.org/officeDocument/2006/relationships/image" Target="../media/image20.png"/><Relationship Id="rId41" Type="http://schemas.openxmlformats.org/officeDocument/2006/relationships/image" Target="../media/image41.png"/><Relationship Id="rId62" Type="http://schemas.openxmlformats.org/officeDocument/2006/relationships/image" Target="../media/image62.png"/><Relationship Id="rId83" Type="http://schemas.openxmlformats.org/officeDocument/2006/relationships/image" Target="../media/image83.png"/><Relationship Id="rId88" Type="http://schemas.openxmlformats.org/officeDocument/2006/relationships/image" Target="../media/image88.png"/><Relationship Id="rId111" Type="http://schemas.openxmlformats.org/officeDocument/2006/relationships/image" Target="../media/image111.png"/><Relationship Id="rId15" Type="http://schemas.openxmlformats.org/officeDocument/2006/relationships/image" Target="../media/image15.png"/><Relationship Id="rId36" Type="http://schemas.openxmlformats.org/officeDocument/2006/relationships/image" Target="../media/image36.png"/><Relationship Id="rId57" Type="http://schemas.openxmlformats.org/officeDocument/2006/relationships/image" Target="../media/image57.png"/><Relationship Id="rId106" Type="http://schemas.openxmlformats.org/officeDocument/2006/relationships/image" Target="../media/image106.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20">
  <rv s="0">
    <v>0</v>
    <v>5</v>
  </rv>
  <rv s="0">
    <v>1</v>
    <v>5</v>
  </rv>
  <rv s="0">
    <v>2</v>
    <v>5</v>
  </rv>
  <rv s="0">
    <v>3</v>
    <v>5</v>
  </rv>
  <rv s="1">
    <v>4</v>
    <v>5</v>
    <v>formula</v>
  </rv>
  <rv s="0">
    <v>5</v>
    <v>5</v>
  </rv>
  <rv s="0">
    <v>6</v>
    <v>5</v>
  </rv>
  <rv s="0">
    <v>7</v>
    <v>5</v>
  </rv>
  <rv s="0">
    <v>8</v>
    <v>5</v>
  </rv>
  <rv s="0">
    <v>9</v>
    <v>5</v>
  </rv>
  <rv s="0">
    <v>10</v>
    <v>5</v>
  </rv>
  <rv s="0">
    <v>11</v>
    <v>5</v>
  </rv>
  <rv s="0">
    <v>12</v>
    <v>5</v>
  </rv>
  <rv s="0">
    <v>13</v>
    <v>5</v>
  </rv>
  <rv s="0">
    <v>14</v>
    <v>5</v>
  </rv>
  <rv s="0">
    <v>15</v>
    <v>5</v>
  </rv>
  <rv s="0">
    <v>16</v>
    <v>5</v>
  </rv>
  <rv s="0">
    <v>17</v>
    <v>5</v>
  </rv>
  <rv s="0">
    <v>18</v>
    <v>5</v>
  </rv>
  <rv s="0">
    <v>19</v>
    <v>5</v>
  </rv>
  <rv s="0">
    <v>20</v>
    <v>5</v>
  </rv>
  <rv s="0">
    <v>21</v>
    <v>5</v>
  </rv>
  <rv s="0">
    <v>22</v>
    <v>5</v>
  </rv>
  <rv s="0">
    <v>23</v>
    <v>5</v>
  </rv>
  <rv s="0">
    <v>24</v>
    <v>5</v>
  </rv>
  <rv s="0">
    <v>25</v>
    <v>5</v>
  </rv>
  <rv s="0">
    <v>26</v>
    <v>5</v>
  </rv>
  <rv s="0">
    <v>27</v>
    <v>5</v>
  </rv>
  <rv s="0">
    <v>28</v>
    <v>5</v>
  </rv>
  <rv s="0">
    <v>29</v>
    <v>5</v>
  </rv>
  <rv s="0">
    <v>30</v>
    <v>5</v>
  </rv>
  <rv s="0">
    <v>31</v>
    <v>5</v>
  </rv>
  <rv s="0">
    <v>32</v>
    <v>5</v>
  </rv>
  <rv s="0">
    <v>33</v>
    <v>5</v>
  </rv>
  <rv s="0">
    <v>34</v>
    <v>5</v>
  </rv>
  <rv s="0">
    <v>35</v>
    <v>5</v>
  </rv>
  <rv s="0">
    <v>36</v>
    <v>5</v>
  </rv>
  <rv s="0">
    <v>37</v>
    <v>5</v>
  </rv>
  <rv s="0">
    <v>38</v>
    <v>5</v>
  </rv>
  <rv s="0">
    <v>39</v>
    <v>5</v>
  </rv>
  <rv s="0">
    <v>40</v>
    <v>5</v>
  </rv>
  <rv s="0">
    <v>41</v>
    <v>5</v>
  </rv>
  <rv s="0">
    <v>42</v>
    <v>5</v>
  </rv>
  <rv s="0">
    <v>43</v>
    <v>5</v>
  </rv>
  <rv s="0">
    <v>44</v>
    <v>5</v>
  </rv>
  <rv s="0">
    <v>45</v>
    <v>5</v>
  </rv>
  <rv s="0">
    <v>46</v>
    <v>5</v>
  </rv>
  <rv s="0">
    <v>47</v>
    <v>5</v>
  </rv>
  <rv s="0">
    <v>48</v>
    <v>5</v>
  </rv>
  <rv s="0">
    <v>49</v>
    <v>5</v>
  </rv>
  <rv s="0">
    <v>50</v>
    <v>5</v>
  </rv>
  <rv s="0">
    <v>51</v>
    <v>5</v>
  </rv>
  <rv s="0">
    <v>52</v>
    <v>5</v>
  </rv>
  <rv s="0">
    <v>53</v>
    <v>5</v>
  </rv>
  <rv s="0">
    <v>54</v>
    <v>5</v>
  </rv>
  <rv s="0">
    <v>55</v>
    <v>5</v>
  </rv>
  <rv s="0">
    <v>56</v>
    <v>5</v>
  </rv>
  <rv s="0">
    <v>57</v>
    <v>5</v>
  </rv>
  <rv s="0">
    <v>58</v>
    <v>5</v>
  </rv>
  <rv s="0">
    <v>59</v>
    <v>5</v>
  </rv>
  <rv s="0">
    <v>60</v>
    <v>5</v>
  </rv>
  <rv s="0">
    <v>61</v>
    <v>5</v>
  </rv>
  <rv s="0">
    <v>62</v>
    <v>5</v>
  </rv>
  <rv s="0">
    <v>63</v>
    <v>5</v>
  </rv>
  <rv s="0">
    <v>64</v>
    <v>5</v>
  </rv>
  <rv s="0">
    <v>65</v>
    <v>5</v>
  </rv>
  <rv s="0">
    <v>66</v>
    <v>5</v>
  </rv>
  <rv s="0">
    <v>67</v>
    <v>5</v>
  </rv>
  <rv s="0">
    <v>68</v>
    <v>5</v>
  </rv>
  <rv s="0">
    <v>69</v>
    <v>5</v>
  </rv>
  <rv s="0">
    <v>70</v>
    <v>5</v>
  </rv>
  <rv s="0">
    <v>71</v>
    <v>5</v>
  </rv>
  <rv s="0">
    <v>72</v>
    <v>5</v>
  </rv>
  <rv s="0">
    <v>73</v>
    <v>5</v>
  </rv>
  <rv s="0">
    <v>74</v>
    <v>5</v>
  </rv>
  <rv s="0">
    <v>75</v>
    <v>5</v>
  </rv>
  <rv s="0">
    <v>76</v>
    <v>5</v>
  </rv>
  <rv s="0">
    <v>77</v>
    <v>5</v>
  </rv>
  <rv s="0">
    <v>78</v>
    <v>5</v>
  </rv>
  <rv s="0">
    <v>79</v>
    <v>5</v>
  </rv>
  <rv s="0">
    <v>80</v>
    <v>5</v>
  </rv>
  <rv s="0">
    <v>81</v>
    <v>5</v>
  </rv>
  <rv s="0">
    <v>82</v>
    <v>5</v>
  </rv>
  <rv s="0">
    <v>83</v>
    <v>5</v>
  </rv>
  <rv s="1">
    <v>84</v>
    <v>5</v>
    <v>formula</v>
  </rv>
  <rv s="0">
    <v>85</v>
    <v>5</v>
  </rv>
  <rv s="0">
    <v>86</v>
    <v>5</v>
  </rv>
  <rv s="0">
    <v>87</v>
    <v>5</v>
  </rv>
  <rv s="0">
    <v>88</v>
    <v>5</v>
  </rv>
  <rv s="0">
    <v>89</v>
    <v>5</v>
  </rv>
  <rv s="0">
    <v>90</v>
    <v>5</v>
  </rv>
  <rv s="0">
    <v>91</v>
    <v>5</v>
  </rv>
  <rv s="0">
    <v>92</v>
    <v>5</v>
  </rv>
  <rv s="0">
    <v>93</v>
    <v>5</v>
  </rv>
  <rv s="0">
    <v>94</v>
    <v>5</v>
  </rv>
  <rv s="0">
    <v>95</v>
    <v>5</v>
  </rv>
  <rv s="0">
    <v>96</v>
    <v>5</v>
  </rv>
  <rv s="0">
    <v>97</v>
    <v>5</v>
  </rv>
  <rv s="0">
    <v>98</v>
    <v>5</v>
  </rv>
  <rv s="0">
    <v>99</v>
    <v>5</v>
  </rv>
  <rv s="0">
    <v>100</v>
    <v>5</v>
  </rv>
  <rv s="0">
    <v>101</v>
    <v>5</v>
  </rv>
  <rv s="0">
    <v>102</v>
    <v>5</v>
  </rv>
  <rv s="0">
    <v>103</v>
    <v>5</v>
  </rv>
  <rv s="0">
    <v>104</v>
    <v>5</v>
  </rv>
  <rv s="0">
    <v>105</v>
    <v>5</v>
  </rv>
  <rv s="0">
    <v>106</v>
    <v>5</v>
  </rv>
  <rv s="0">
    <v>107</v>
    <v>5</v>
  </rv>
  <rv s="0">
    <v>108</v>
    <v>5</v>
  </rv>
  <rv s="0">
    <v>109</v>
    <v>5</v>
  </rv>
  <rv s="0">
    <v>110</v>
    <v>5</v>
  </rv>
  <rv s="0">
    <v>111</v>
    <v>5</v>
  </rv>
  <rv s="0">
    <v>112</v>
    <v>5</v>
  </rv>
  <rv s="0">
    <v>113</v>
    <v>5</v>
  </rv>
  <rv s="0">
    <v>114</v>
    <v>5</v>
  </rv>
  <rv s="0">
    <v>115</v>
    <v>5</v>
  </rv>
  <rv s="0">
    <v>116</v>
    <v>5</v>
  </rv>
  <rv s="0">
    <v>117</v>
    <v>5</v>
  </rv>
  <rv s="0">
    <v>118</v>
    <v>5</v>
  </rv>
  <rv s="0">
    <v>119</v>
    <v>5</v>
  </rv>
</rvData>
</file>

<file path=xl/richData/rdrichvaluestructure.xml><?xml version="1.0" encoding="utf-8"?>
<rvStructures xmlns="http://schemas.microsoft.com/office/spreadsheetml/2017/richdata" count="2">
  <s t="_localImage">
    <k n="_rvRel:LocalImageIdentifier" t="i"/>
    <k n="CalcOrigin" t="i"/>
  </s>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el r:id="rId9"/>
  <rel r:id="rId10"/>
  <rel r:id="rId11"/>
  <rel r:id="rId12"/>
  <rel r:id="rId13"/>
  <rel r:id="rId14"/>
  <rel r:id="rId15"/>
  <rel r:id="rId16"/>
  <rel r:id="rId17"/>
  <rel r:id="rId18"/>
  <rel r:id="rId19"/>
  <rel r:id="rId20"/>
  <rel r:id="rId21"/>
  <rel r:id="rId22"/>
  <rel r:id="rId23"/>
  <rel r:id="rId24"/>
  <rel r:id="rId25"/>
  <rel r:id="rId26"/>
  <rel r:id="rId27"/>
  <rel r:id="rId28"/>
  <rel r:id="rId29"/>
  <rel r:id="rId30"/>
  <rel r:id="rId31"/>
  <rel r:id="rId32"/>
  <rel r:id="rId33"/>
  <rel r:id="rId34"/>
  <rel r:id="rId35"/>
  <rel r:id="rId36"/>
  <rel r:id="rId37"/>
  <rel r:id="rId38"/>
  <rel r:id="rId39"/>
  <rel r:id="rId40"/>
  <rel r:id="rId41"/>
  <rel r:id="rId42"/>
  <rel r:id="rId43"/>
  <rel r:id="rId44"/>
  <rel r:id="rId45"/>
  <rel r:id="rId46"/>
  <rel r:id="rId47"/>
  <rel r:id="rId48"/>
  <rel r:id="rId49"/>
  <rel r:id="rId50"/>
  <rel r:id="rId51"/>
  <rel r:id="rId52"/>
  <rel r:id="rId53"/>
  <rel r:id="rId54"/>
  <rel r:id="rId55"/>
  <rel r:id="rId56"/>
  <rel r:id="rId57"/>
  <rel r:id="rId58"/>
  <rel r:id="rId59"/>
  <rel r:id="rId60"/>
  <rel r:id="rId61"/>
  <rel r:id="rId62"/>
  <rel r:id="rId63"/>
  <rel r:id="rId64"/>
  <rel r:id="rId65"/>
  <rel r:id="rId66"/>
  <rel r:id="rId67"/>
  <rel r:id="rId68"/>
  <rel r:id="rId69"/>
  <rel r:id="rId70"/>
  <rel r:id="rId71"/>
  <rel r:id="rId72"/>
  <rel r:id="rId73"/>
  <rel r:id="rId74"/>
  <rel r:id="rId75"/>
  <rel r:id="rId76"/>
  <rel r:id="rId77"/>
  <rel r:id="rId78"/>
  <rel r:id="rId79"/>
  <rel r:id="rId80"/>
  <rel r:id="rId81"/>
  <rel r:id="rId82"/>
  <rel r:id="rId83"/>
  <rel r:id="rId84"/>
  <rel r:id="rId85"/>
  <rel r:id="rId86"/>
  <rel r:id="rId87"/>
  <rel r:id="rId88"/>
  <rel r:id="rId89"/>
  <rel r:id="rId90"/>
  <rel r:id="rId91"/>
  <rel r:id="rId92"/>
  <rel r:id="rId93"/>
  <rel r:id="rId94"/>
  <rel r:id="rId95"/>
  <rel r:id="rId96"/>
  <rel r:id="rId97"/>
  <rel r:id="rId98"/>
  <rel r:id="rId99"/>
  <rel r:id="rId100"/>
  <rel r:id="rId101"/>
  <rel r:id="rId102"/>
  <rel r:id="rId103"/>
  <rel r:id="rId104"/>
  <rel r:id="rId105"/>
  <rel r:id="rId106"/>
  <rel r:id="rId107"/>
  <rel r:id="rId108"/>
  <rel r:id="rId109"/>
  <rel r:id="rId110"/>
  <rel r:id="rId111"/>
  <rel r:id="rId112"/>
  <rel r:id="rId113"/>
  <rel r:id="rId114"/>
  <rel r:id="rId115"/>
  <rel r:id="rId116"/>
  <rel r:id="rId117"/>
  <rel r:id="rId118"/>
  <rel r:id="rId119"/>
  <rel r:id="rId120"/>
</richValueRel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Z135"/>
  <sheetViews>
    <sheetView tabSelected="1" zoomScale="52" zoomScaleNormal="52" workbookViewId="0">
      <pane ySplit="2" topLeftCell="A4" activePane="bottomLeft" state="frozen"/>
      <selection pane="bottomLeft" activeCell="AJ2" sqref="AJ2"/>
    </sheetView>
  </sheetViews>
  <sheetFormatPr baseColWidth="10" defaultColWidth="11.453125" defaultRowHeight="14.5" x14ac:dyDescent="0.35"/>
  <cols>
    <col min="1" max="1" width="25.7265625" style="4" customWidth="1"/>
    <col min="2" max="2" width="22.81640625" style="4" customWidth="1"/>
    <col min="3" max="6" width="11.453125" style="4" customWidth="1"/>
    <col min="7" max="7" width="20" style="4" customWidth="1"/>
    <col min="8" max="8" width="25.1796875" style="4" customWidth="1"/>
    <col min="9" max="9" width="13" style="4" customWidth="1"/>
    <col min="10" max="14" width="11.453125" style="4" customWidth="1"/>
    <col min="15" max="15" width="14.54296875" style="4" customWidth="1"/>
    <col min="16" max="18" width="11.453125" style="4" customWidth="1"/>
    <col min="19" max="19" width="17.7265625" style="4" customWidth="1"/>
    <col min="20" max="20" width="11.453125" style="4" customWidth="1"/>
    <col min="21" max="21" width="13.7265625" style="4" customWidth="1"/>
    <col min="22" max="22" width="9.54296875" style="4" customWidth="1"/>
    <col min="23" max="23" width="13.81640625" style="4" customWidth="1"/>
    <col min="24" max="33" width="11.453125" style="4" customWidth="1"/>
    <col min="34" max="34" width="24.26953125" style="4" customWidth="1"/>
    <col min="35" max="35" width="28.54296875" style="4" customWidth="1"/>
    <col min="36" max="36" width="11.453125" style="4" customWidth="1"/>
    <col min="37" max="46" width="11.453125" style="4"/>
    <col min="47" max="47" width="12.26953125" style="4" customWidth="1"/>
    <col min="48" max="48" width="11.453125" style="4"/>
    <col min="49" max="49" width="12.453125" style="4" customWidth="1"/>
    <col min="50" max="16384" width="11.453125" style="4"/>
  </cols>
  <sheetData>
    <row r="1" spans="1:52" ht="30" customHeight="1" x14ac:dyDescent="0.35">
      <c r="A1" s="28" t="s">
        <v>0</v>
      </c>
      <c r="B1" s="28"/>
      <c r="C1" s="28"/>
      <c r="D1" s="28"/>
      <c r="E1" s="28"/>
      <c r="F1" s="28"/>
      <c r="G1" s="28"/>
      <c r="H1" s="28"/>
      <c r="I1" s="28"/>
      <c r="J1" s="28"/>
      <c r="K1" s="29"/>
      <c r="L1" s="30" t="s">
        <v>1091</v>
      </c>
      <c r="M1" s="30"/>
      <c r="N1" s="30"/>
      <c r="O1" s="30"/>
      <c r="P1" s="34" t="s">
        <v>1</v>
      </c>
      <c r="Q1" s="34"/>
      <c r="R1" s="34"/>
      <c r="S1" s="34"/>
      <c r="T1" s="34"/>
      <c r="U1" s="34"/>
      <c r="V1" s="31" t="s">
        <v>2</v>
      </c>
      <c r="W1" s="31"/>
      <c r="X1" s="31"/>
      <c r="Y1" s="33" t="s">
        <v>3</v>
      </c>
      <c r="Z1" s="33"/>
      <c r="AA1" s="33"/>
      <c r="AB1" s="33"/>
      <c r="AC1" s="33"/>
      <c r="AD1" s="33"/>
      <c r="AE1" s="33"/>
      <c r="AF1" s="33"/>
      <c r="AG1" s="33"/>
      <c r="AH1" s="32" t="s">
        <v>4</v>
      </c>
      <c r="AI1" s="32"/>
      <c r="AJ1" s="25" t="s">
        <v>5</v>
      </c>
      <c r="AK1" s="26"/>
      <c r="AL1" s="26"/>
      <c r="AM1" s="26"/>
      <c r="AN1" s="26"/>
      <c r="AO1" s="27"/>
      <c r="AP1" s="23"/>
      <c r="AQ1" s="23"/>
    </row>
    <row r="2" spans="1:52" s="2" customFormat="1" ht="72.5" x14ac:dyDescent="0.35">
      <c r="A2" s="1" t="s">
        <v>6</v>
      </c>
      <c r="B2" s="1" t="s">
        <v>7</v>
      </c>
      <c r="C2" s="1" t="s">
        <v>8</v>
      </c>
      <c r="D2" s="1" t="s">
        <v>9</v>
      </c>
      <c r="E2" s="1" t="s">
        <v>10</v>
      </c>
      <c r="F2" s="1" t="s">
        <v>11</v>
      </c>
      <c r="G2" s="1" t="s">
        <v>1090</v>
      </c>
      <c r="H2" s="1" t="s">
        <v>12</v>
      </c>
      <c r="I2" s="1" t="s">
        <v>13</v>
      </c>
      <c r="J2" s="1" t="s">
        <v>14</v>
      </c>
      <c r="K2" s="1" t="s">
        <v>15</v>
      </c>
      <c r="L2" s="7" t="s">
        <v>16</v>
      </c>
      <c r="M2" s="7" t="s">
        <v>17</v>
      </c>
      <c r="N2" s="7" t="s">
        <v>18</v>
      </c>
      <c r="O2" s="7" t="s">
        <v>19</v>
      </c>
      <c r="P2" s="8" t="s">
        <v>16</v>
      </c>
      <c r="Q2" s="8" t="s">
        <v>17</v>
      </c>
      <c r="R2" s="8" t="s">
        <v>18</v>
      </c>
      <c r="S2" s="8" t="s">
        <v>19</v>
      </c>
      <c r="T2" s="8" t="s">
        <v>20</v>
      </c>
      <c r="U2" s="8" t="s">
        <v>21</v>
      </c>
      <c r="V2" s="9" t="s">
        <v>22</v>
      </c>
      <c r="W2" s="9" t="s">
        <v>23</v>
      </c>
      <c r="X2" s="9" t="s">
        <v>24</v>
      </c>
      <c r="Y2" s="10" t="s">
        <v>25</v>
      </c>
      <c r="Z2" s="10" t="s">
        <v>26</v>
      </c>
      <c r="AA2" s="10" t="s">
        <v>27</v>
      </c>
      <c r="AB2" s="10" t="s">
        <v>28</v>
      </c>
      <c r="AC2" s="10" t="s">
        <v>29</v>
      </c>
      <c r="AD2" s="10" t="s">
        <v>30</v>
      </c>
      <c r="AE2" s="10" t="s">
        <v>31</v>
      </c>
      <c r="AF2" s="10" t="s">
        <v>32</v>
      </c>
      <c r="AG2" s="10" t="s">
        <v>33</v>
      </c>
      <c r="AH2" s="11" t="s">
        <v>34</v>
      </c>
      <c r="AI2" s="11" t="s">
        <v>35</v>
      </c>
      <c r="AJ2" s="21" t="s">
        <v>1092</v>
      </c>
      <c r="AK2" s="21" t="s">
        <v>36</v>
      </c>
      <c r="AL2" s="21" t="s">
        <v>1093</v>
      </c>
      <c r="AM2" s="21" t="s">
        <v>37</v>
      </c>
      <c r="AN2" s="20" t="s">
        <v>38</v>
      </c>
      <c r="AO2" s="20" t="s">
        <v>39</v>
      </c>
      <c r="AP2" s="20" t="s">
        <v>1094</v>
      </c>
      <c r="AQ2" s="20" t="s">
        <v>40</v>
      </c>
      <c r="AS2" s="17"/>
      <c r="AT2" s="17"/>
      <c r="AU2" s="17"/>
      <c r="AV2" s="17"/>
      <c r="AW2" s="17"/>
      <c r="AX2" s="17"/>
      <c r="AY2" s="17"/>
      <c r="AZ2" s="17"/>
    </row>
    <row r="3" spans="1:52" ht="117" customHeight="1" x14ac:dyDescent="0.35">
      <c r="A3" s="12" t="s">
        <v>42</v>
      </c>
      <c r="B3" s="5" t="s">
        <v>43</v>
      </c>
      <c r="C3" s="3" t="s">
        <v>44</v>
      </c>
      <c r="D3" s="3" t="s">
        <v>45</v>
      </c>
      <c r="E3" s="3" t="s">
        <v>46</v>
      </c>
      <c r="F3" s="3" t="s">
        <v>47</v>
      </c>
      <c r="G3" s="3" t="s">
        <v>48</v>
      </c>
      <c r="H3" s="3" t="e" vm="1">
        <v>#VALUE!</v>
      </c>
      <c r="I3" s="3" t="s">
        <v>49</v>
      </c>
      <c r="J3" s="3" t="s">
        <v>50</v>
      </c>
      <c r="K3" s="3">
        <v>76.09</v>
      </c>
      <c r="L3" s="3" t="s">
        <v>51</v>
      </c>
      <c r="M3" s="3" t="s">
        <v>51</v>
      </c>
      <c r="N3" s="3" t="s">
        <v>51</v>
      </c>
      <c r="O3" s="3" t="s">
        <v>51</v>
      </c>
      <c r="P3" s="3" t="s">
        <v>51</v>
      </c>
      <c r="Q3" s="3" t="s">
        <v>51</v>
      </c>
      <c r="R3" s="3" t="s">
        <v>51</v>
      </c>
      <c r="S3" s="3" t="s">
        <v>52</v>
      </c>
      <c r="T3" s="3">
        <v>6838</v>
      </c>
      <c r="U3" s="3">
        <v>22</v>
      </c>
      <c r="V3" s="3" t="s">
        <v>53</v>
      </c>
      <c r="W3" s="3" t="s">
        <v>54</v>
      </c>
      <c r="X3" s="3" t="s">
        <v>55</v>
      </c>
      <c r="Y3" s="3" t="s">
        <v>56</v>
      </c>
      <c r="Z3" s="3" t="s">
        <v>51</v>
      </c>
      <c r="AA3" s="3" t="s">
        <v>57</v>
      </c>
      <c r="AB3" s="3" t="s">
        <v>51</v>
      </c>
      <c r="AC3" s="3" t="s">
        <v>51</v>
      </c>
      <c r="AD3" s="3" t="s">
        <v>51</v>
      </c>
      <c r="AE3" s="3" t="s">
        <v>51</v>
      </c>
      <c r="AF3" s="3" t="s">
        <v>51</v>
      </c>
      <c r="AG3" s="3" t="s">
        <v>58</v>
      </c>
      <c r="AH3" s="3" t="s">
        <v>51</v>
      </c>
      <c r="AI3" s="3" t="s">
        <v>59</v>
      </c>
      <c r="AJ3" s="3" t="s">
        <v>54</v>
      </c>
      <c r="AK3" s="3" t="s">
        <v>54</v>
      </c>
      <c r="AL3" s="3" t="s">
        <v>54</v>
      </c>
      <c r="AM3" s="3" t="s">
        <v>53</v>
      </c>
      <c r="AN3" s="3" t="s">
        <v>54</v>
      </c>
      <c r="AO3" s="3" t="s">
        <v>54</v>
      </c>
      <c r="AP3" s="4" t="s">
        <v>54</v>
      </c>
      <c r="AQ3" s="4" t="s">
        <v>54</v>
      </c>
    </row>
    <row r="4" spans="1:52" ht="95.25" customHeight="1" x14ac:dyDescent="0.35">
      <c r="A4" s="12" t="s">
        <v>60</v>
      </c>
      <c r="B4" s="5" t="s">
        <v>61</v>
      </c>
      <c r="C4" s="3" t="s">
        <v>62</v>
      </c>
      <c r="D4" s="18" t="s">
        <v>63</v>
      </c>
      <c r="E4" s="6"/>
      <c r="F4" s="6"/>
      <c r="G4" s="14" t="s">
        <v>64</v>
      </c>
      <c r="H4" s="3" t="e" vm="2">
        <v>#VALUE!</v>
      </c>
      <c r="I4" s="4" t="s">
        <v>49</v>
      </c>
      <c r="J4" s="3" t="s">
        <v>65</v>
      </c>
      <c r="K4" s="3">
        <v>54.09</v>
      </c>
      <c r="L4" s="3" t="s">
        <v>66</v>
      </c>
      <c r="M4" s="3" t="s">
        <v>67</v>
      </c>
      <c r="N4" s="3" t="s">
        <v>51</v>
      </c>
      <c r="O4" s="3" t="s">
        <v>68</v>
      </c>
      <c r="P4" s="3" t="s">
        <v>66</v>
      </c>
      <c r="Q4" s="3" t="s">
        <v>67</v>
      </c>
      <c r="R4" s="3" t="s">
        <v>69</v>
      </c>
      <c r="S4" s="3" t="s">
        <v>70</v>
      </c>
      <c r="T4" s="3">
        <f>226+226+441+385+111+88+72+71+62+44+36+22+20+6+5+4+2+2+8</f>
        <v>1831</v>
      </c>
      <c r="U4" s="3">
        <v>26</v>
      </c>
      <c r="V4" s="3" t="s">
        <v>53</v>
      </c>
      <c r="W4" s="3" t="s">
        <v>54</v>
      </c>
      <c r="X4" s="3" t="s">
        <v>71</v>
      </c>
      <c r="Y4" s="3" t="s">
        <v>56</v>
      </c>
      <c r="Z4" s="3" t="s">
        <v>72</v>
      </c>
      <c r="AA4" s="3" t="s">
        <v>51</v>
      </c>
      <c r="AB4" s="3" t="s">
        <v>51</v>
      </c>
      <c r="AC4" s="3" t="s">
        <v>51</v>
      </c>
      <c r="AD4" s="3" t="s">
        <v>51</v>
      </c>
      <c r="AE4" s="3" t="s">
        <v>51</v>
      </c>
      <c r="AF4" s="3" t="s">
        <v>51</v>
      </c>
      <c r="AG4" s="3" t="s">
        <v>51</v>
      </c>
      <c r="AH4" s="3" t="s">
        <v>73</v>
      </c>
      <c r="AI4" s="3" t="s">
        <v>74</v>
      </c>
      <c r="AJ4" s="3" t="s">
        <v>53</v>
      </c>
      <c r="AK4" s="3" t="s">
        <v>53</v>
      </c>
      <c r="AL4" s="3" t="s">
        <v>53</v>
      </c>
      <c r="AM4" s="3" t="s">
        <v>53</v>
      </c>
      <c r="AN4" s="3" t="s">
        <v>54</v>
      </c>
      <c r="AO4" s="3" t="s">
        <v>54</v>
      </c>
      <c r="AP4" s="4" t="s">
        <v>53</v>
      </c>
      <c r="AQ4" s="4" t="s">
        <v>53</v>
      </c>
    </row>
    <row r="5" spans="1:52" ht="102" customHeight="1" x14ac:dyDescent="0.35">
      <c r="A5" s="12" t="s">
        <v>75</v>
      </c>
      <c r="B5" s="5" t="s">
        <v>76</v>
      </c>
      <c r="C5" s="3" t="s">
        <v>77</v>
      </c>
      <c r="D5" s="6" t="s">
        <v>78</v>
      </c>
      <c r="E5" s="6"/>
      <c r="F5" s="6"/>
      <c r="G5" s="3" t="s">
        <v>79</v>
      </c>
      <c r="H5" s="3" t="e" vm="3">
        <v>#VALUE!</v>
      </c>
      <c r="I5" s="3" t="s">
        <v>49</v>
      </c>
      <c r="J5" s="3" t="s">
        <v>80</v>
      </c>
      <c r="K5" s="3">
        <v>74.13</v>
      </c>
      <c r="L5" s="3" t="s">
        <v>51</v>
      </c>
      <c r="M5" s="3" t="s">
        <v>51</v>
      </c>
      <c r="N5" s="3" t="s">
        <v>51</v>
      </c>
      <c r="O5" s="3" t="s">
        <v>51</v>
      </c>
      <c r="P5" s="3" t="s">
        <v>51</v>
      </c>
      <c r="Q5" s="3" t="s">
        <v>51</v>
      </c>
      <c r="R5" s="3" t="s">
        <v>51</v>
      </c>
      <c r="S5" s="3" t="s">
        <v>81</v>
      </c>
      <c r="T5" s="3">
        <f>4+4+13+18+28+40+87+2</f>
        <v>196</v>
      </c>
      <c r="U5" s="3">
        <v>11</v>
      </c>
      <c r="V5" s="3" t="s">
        <v>53</v>
      </c>
      <c r="W5" s="3" t="s">
        <v>54</v>
      </c>
      <c r="X5" s="16" t="s">
        <v>82</v>
      </c>
      <c r="Y5" s="3" t="s">
        <v>56</v>
      </c>
      <c r="Z5" s="3" t="s">
        <v>51</v>
      </c>
      <c r="AA5" s="3" t="s">
        <v>51</v>
      </c>
      <c r="AB5" s="3" t="s">
        <v>51</v>
      </c>
      <c r="AC5" s="3" t="s">
        <v>51</v>
      </c>
      <c r="AD5" s="3" t="s">
        <v>51</v>
      </c>
      <c r="AE5" s="3" t="s">
        <v>51</v>
      </c>
      <c r="AF5" s="3" t="s">
        <v>51</v>
      </c>
      <c r="AG5" s="3" t="s">
        <v>83</v>
      </c>
      <c r="AH5" s="3" t="s">
        <v>51</v>
      </c>
      <c r="AI5" s="3" t="s">
        <v>51</v>
      </c>
      <c r="AJ5" s="3" t="s">
        <v>54</v>
      </c>
      <c r="AK5" s="3" t="s">
        <v>54</v>
      </c>
      <c r="AL5" s="3" t="s">
        <v>54</v>
      </c>
      <c r="AM5" s="3" t="s">
        <v>53</v>
      </c>
      <c r="AN5" s="3" t="s">
        <v>54</v>
      </c>
      <c r="AO5" s="3" t="s">
        <v>54</v>
      </c>
      <c r="AP5" s="4" t="s">
        <v>54</v>
      </c>
      <c r="AQ5" s="4" t="s">
        <v>53</v>
      </c>
    </row>
    <row r="6" spans="1:52" ht="72" customHeight="1" x14ac:dyDescent="0.35">
      <c r="A6" s="12" t="s">
        <v>84</v>
      </c>
      <c r="B6" s="5" t="s">
        <v>85</v>
      </c>
      <c r="C6" s="3" t="s">
        <v>86</v>
      </c>
      <c r="D6" s="6" t="s">
        <v>87</v>
      </c>
      <c r="E6" s="6"/>
      <c r="F6" s="6"/>
      <c r="G6" s="3" t="s">
        <v>48</v>
      </c>
      <c r="H6" s="3" t="e" vm="4">
        <v>#VALUE!</v>
      </c>
      <c r="I6" s="3" t="s">
        <v>49</v>
      </c>
      <c r="J6" s="3" t="s">
        <v>88</v>
      </c>
      <c r="K6" s="3">
        <v>76.09</v>
      </c>
      <c r="L6" s="3" t="s">
        <v>51</v>
      </c>
      <c r="M6" s="3" t="s">
        <v>51</v>
      </c>
      <c r="N6" s="3" t="s">
        <v>51</v>
      </c>
      <c r="O6" s="3" t="s">
        <v>51</v>
      </c>
      <c r="P6" s="3" t="s">
        <v>51</v>
      </c>
      <c r="Q6" s="3" t="s">
        <v>51</v>
      </c>
      <c r="R6" s="3" t="s">
        <v>51</v>
      </c>
      <c r="S6" s="3" t="s">
        <v>89</v>
      </c>
      <c r="T6" s="3">
        <f>50+332+110+40+1+1</f>
        <v>534</v>
      </c>
      <c r="U6" s="3">
        <v>6</v>
      </c>
      <c r="V6" s="3" t="s">
        <v>53</v>
      </c>
      <c r="W6" s="3" t="s">
        <v>54</v>
      </c>
      <c r="X6" s="3" t="s">
        <v>90</v>
      </c>
      <c r="Y6" s="3" t="s">
        <v>91</v>
      </c>
      <c r="Z6" s="3" t="s">
        <v>51</v>
      </c>
      <c r="AA6" s="3" t="s">
        <v>51</v>
      </c>
      <c r="AB6" s="3" t="s">
        <v>51</v>
      </c>
      <c r="AC6" s="3" t="s">
        <v>51</v>
      </c>
      <c r="AD6" s="3" t="s">
        <v>51</v>
      </c>
      <c r="AE6" s="3" t="s">
        <v>51</v>
      </c>
      <c r="AF6" s="3" t="s">
        <v>51</v>
      </c>
      <c r="AG6" s="3" t="s">
        <v>92</v>
      </c>
      <c r="AH6" s="3" t="s">
        <v>51</v>
      </c>
      <c r="AI6" s="3" t="s">
        <v>93</v>
      </c>
      <c r="AJ6" s="3" t="s">
        <v>54</v>
      </c>
      <c r="AK6" s="3" t="s">
        <v>54</v>
      </c>
      <c r="AL6" s="3" t="s">
        <v>54</v>
      </c>
      <c r="AM6" s="3" t="s">
        <v>54</v>
      </c>
      <c r="AN6" s="3" t="s">
        <v>54</v>
      </c>
      <c r="AO6" s="3" t="s">
        <v>54</v>
      </c>
      <c r="AP6" s="4" t="s">
        <v>54</v>
      </c>
      <c r="AQ6" s="4" t="s">
        <v>54</v>
      </c>
    </row>
    <row r="7" spans="1:52" ht="84.65" customHeight="1" x14ac:dyDescent="0.35">
      <c r="A7" s="12" t="s">
        <v>94</v>
      </c>
      <c r="B7" s="5" t="s">
        <v>95</v>
      </c>
      <c r="C7" s="3" t="s">
        <v>96</v>
      </c>
      <c r="D7" s="6" t="s">
        <v>97</v>
      </c>
      <c r="E7" s="6"/>
      <c r="F7" s="6"/>
      <c r="G7" s="3" t="s">
        <v>98</v>
      </c>
      <c r="H7" t="e" vm="5">
        <v>#VALUE!</v>
      </c>
      <c r="I7" s="3" t="s">
        <v>49</v>
      </c>
      <c r="J7" s="3" t="s">
        <v>99</v>
      </c>
      <c r="K7" s="3">
        <v>90.12</v>
      </c>
      <c r="L7" s="3" t="s">
        <v>51</v>
      </c>
      <c r="M7" s="3" t="s">
        <v>51</v>
      </c>
      <c r="N7" s="3" t="s">
        <v>51</v>
      </c>
      <c r="O7" s="3" t="s">
        <v>51</v>
      </c>
      <c r="P7" s="3" t="s">
        <v>51</v>
      </c>
      <c r="Q7" s="3" t="s">
        <v>51</v>
      </c>
      <c r="R7" s="3" t="s">
        <v>51</v>
      </c>
      <c r="S7" s="3" t="s">
        <v>100</v>
      </c>
      <c r="T7" s="3">
        <v>1062</v>
      </c>
      <c r="U7" s="3">
        <v>31</v>
      </c>
      <c r="V7" s="3" t="s">
        <v>53</v>
      </c>
      <c r="W7" s="3" t="s">
        <v>54</v>
      </c>
      <c r="X7" s="3" t="s">
        <v>55</v>
      </c>
      <c r="Y7" s="3" t="s">
        <v>101</v>
      </c>
      <c r="Z7" s="3" t="s">
        <v>51</v>
      </c>
      <c r="AA7" s="3" t="s">
        <v>102</v>
      </c>
      <c r="AB7" s="3" t="s">
        <v>51</v>
      </c>
      <c r="AC7" s="3" t="s">
        <v>51</v>
      </c>
      <c r="AD7" s="3" t="s">
        <v>51</v>
      </c>
      <c r="AE7" s="3" t="s">
        <v>51</v>
      </c>
      <c r="AF7" s="3" t="s">
        <v>51</v>
      </c>
      <c r="AG7" s="3" t="s">
        <v>92</v>
      </c>
      <c r="AH7" s="3" t="s">
        <v>51</v>
      </c>
      <c r="AI7" s="3" t="s">
        <v>93</v>
      </c>
      <c r="AJ7" s="3" t="s">
        <v>54</v>
      </c>
      <c r="AK7" s="3" t="s">
        <v>54</v>
      </c>
      <c r="AL7" s="3" t="s">
        <v>54</v>
      </c>
      <c r="AM7" s="3" t="s">
        <v>53</v>
      </c>
      <c r="AN7" s="3" t="s">
        <v>54</v>
      </c>
      <c r="AO7" s="3" t="s">
        <v>54</v>
      </c>
      <c r="AP7" s="4" t="s">
        <v>54</v>
      </c>
      <c r="AQ7" s="4" t="s">
        <v>54</v>
      </c>
    </row>
    <row r="8" spans="1:52" ht="66" customHeight="1" x14ac:dyDescent="0.35">
      <c r="A8" s="12" t="s">
        <v>103</v>
      </c>
      <c r="B8" s="5" t="s">
        <v>104</v>
      </c>
      <c r="C8" s="3" t="s">
        <v>105</v>
      </c>
      <c r="D8" s="6" t="s">
        <v>106</v>
      </c>
      <c r="E8" s="6"/>
      <c r="F8" s="6"/>
      <c r="G8" s="3" t="s">
        <v>107</v>
      </c>
      <c r="H8" s="3" t="e" vm="6">
        <v>#VALUE!</v>
      </c>
      <c r="I8" s="3" t="s">
        <v>49</v>
      </c>
      <c r="J8" s="3" t="s">
        <v>108</v>
      </c>
      <c r="K8" s="3">
        <v>88.15</v>
      </c>
      <c r="L8" s="3" t="s">
        <v>51</v>
      </c>
      <c r="M8" s="3" t="s">
        <v>51</v>
      </c>
      <c r="N8" s="3" t="s">
        <v>51</v>
      </c>
      <c r="O8" s="3" t="s">
        <v>51</v>
      </c>
      <c r="P8" s="3" t="s">
        <v>51</v>
      </c>
      <c r="Q8" s="3" t="s">
        <v>51</v>
      </c>
      <c r="R8" s="3" t="s">
        <v>51</v>
      </c>
      <c r="S8" s="3" t="s">
        <v>109</v>
      </c>
      <c r="T8" s="3">
        <v>230</v>
      </c>
      <c r="U8" s="3">
        <v>18</v>
      </c>
      <c r="V8" s="3" t="s">
        <v>53</v>
      </c>
      <c r="W8" s="3" t="s">
        <v>54</v>
      </c>
      <c r="X8" s="3" t="s">
        <v>90</v>
      </c>
      <c r="Y8" s="3" t="s">
        <v>56</v>
      </c>
      <c r="Z8" s="3" t="s">
        <v>51</v>
      </c>
      <c r="AA8" s="3" t="s">
        <v>110</v>
      </c>
      <c r="AB8" s="3" t="s">
        <v>51</v>
      </c>
      <c r="AC8" s="3" t="s">
        <v>51</v>
      </c>
      <c r="AD8" s="3" t="s">
        <v>51</v>
      </c>
      <c r="AE8" s="3" t="s">
        <v>51</v>
      </c>
      <c r="AF8" s="3" t="s">
        <v>51</v>
      </c>
      <c r="AG8" s="3" t="s">
        <v>111</v>
      </c>
      <c r="AH8" s="3" t="s">
        <v>51</v>
      </c>
      <c r="AI8" s="3" t="s">
        <v>112</v>
      </c>
      <c r="AJ8" s="3" t="s">
        <v>54</v>
      </c>
      <c r="AK8" s="3" t="s">
        <v>54</v>
      </c>
      <c r="AL8" s="3" t="s">
        <v>54</v>
      </c>
      <c r="AM8" s="3" t="s">
        <v>53</v>
      </c>
      <c r="AN8" s="3" t="s">
        <v>54</v>
      </c>
      <c r="AO8" s="3" t="s">
        <v>54</v>
      </c>
      <c r="AP8" s="4" t="s">
        <v>54</v>
      </c>
      <c r="AQ8" s="4" t="s">
        <v>54</v>
      </c>
    </row>
    <row r="9" spans="1:52" ht="63.65" customHeight="1" x14ac:dyDescent="0.35">
      <c r="A9" s="12" t="s">
        <v>113</v>
      </c>
      <c r="B9" s="5" t="s">
        <v>114</v>
      </c>
      <c r="C9" s="3" t="s">
        <v>115</v>
      </c>
      <c r="D9" s="6" t="s">
        <v>116</v>
      </c>
      <c r="E9" s="6"/>
      <c r="F9" s="6"/>
      <c r="G9" s="3" t="s">
        <v>117</v>
      </c>
      <c r="H9" s="3" t="e" vm="7">
        <v>#VALUE!</v>
      </c>
      <c r="I9" s="3" t="s">
        <v>49</v>
      </c>
      <c r="J9" s="3" t="s">
        <v>118</v>
      </c>
      <c r="K9" s="3">
        <v>102.18</v>
      </c>
      <c r="L9" s="3" t="s">
        <v>51</v>
      </c>
      <c r="M9" s="3" t="s">
        <v>51</v>
      </c>
      <c r="N9" s="3" t="s">
        <v>51</v>
      </c>
      <c r="O9" s="3" t="s">
        <v>51</v>
      </c>
      <c r="P9" s="3" t="s">
        <v>51</v>
      </c>
      <c r="Q9" s="3" t="s">
        <v>51</v>
      </c>
      <c r="R9" s="3" t="s">
        <v>51</v>
      </c>
      <c r="S9" s="3" t="s">
        <v>119</v>
      </c>
      <c r="T9" s="3">
        <v>144</v>
      </c>
      <c r="U9" s="3">
        <v>8</v>
      </c>
      <c r="V9" s="3" t="s">
        <v>53</v>
      </c>
      <c r="W9" s="3" t="s">
        <v>53</v>
      </c>
      <c r="X9" s="3" t="s">
        <v>82</v>
      </c>
      <c r="Y9" s="3" t="s">
        <v>120</v>
      </c>
      <c r="Z9" s="3" t="s">
        <v>51</v>
      </c>
      <c r="AA9" s="3" t="s">
        <v>51</v>
      </c>
      <c r="AB9" s="3" t="s">
        <v>51</v>
      </c>
      <c r="AC9" s="3" t="s">
        <v>51</v>
      </c>
      <c r="AD9" s="3" t="s">
        <v>51</v>
      </c>
      <c r="AE9" s="3" t="s">
        <v>51</v>
      </c>
      <c r="AF9" s="3" t="s">
        <v>51</v>
      </c>
      <c r="AG9" s="3" t="s">
        <v>121</v>
      </c>
      <c r="AH9" s="3" t="s">
        <v>51</v>
      </c>
      <c r="AI9" s="3" t="s">
        <v>51</v>
      </c>
      <c r="AJ9" s="3" t="s">
        <v>54</v>
      </c>
      <c r="AK9" s="3" t="s">
        <v>54</v>
      </c>
      <c r="AL9" s="3" t="s">
        <v>54</v>
      </c>
      <c r="AM9" s="3" t="s">
        <v>54</v>
      </c>
      <c r="AN9" s="3" t="s">
        <v>54</v>
      </c>
      <c r="AO9" s="3" t="s">
        <v>54</v>
      </c>
      <c r="AP9" s="4" t="s">
        <v>54</v>
      </c>
      <c r="AQ9" s="4" t="s">
        <v>54</v>
      </c>
    </row>
    <row r="10" spans="1:52" ht="72.5" x14ac:dyDescent="0.35">
      <c r="A10" s="12" t="s">
        <v>122</v>
      </c>
      <c r="B10" s="5" t="s">
        <v>123</v>
      </c>
      <c r="C10" s="3" t="s">
        <v>124</v>
      </c>
      <c r="D10" s="6" t="s">
        <v>125</v>
      </c>
      <c r="E10" s="6"/>
      <c r="F10" s="6"/>
      <c r="G10" s="3" t="s">
        <v>126</v>
      </c>
      <c r="H10" s="3" t="e" vm="8">
        <v>#VALUE!</v>
      </c>
      <c r="I10" s="3" t="s">
        <v>49</v>
      </c>
      <c r="J10" s="3" t="s">
        <v>127</v>
      </c>
      <c r="K10" s="3">
        <v>104.15</v>
      </c>
      <c r="L10" s="3" t="s">
        <v>51</v>
      </c>
      <c r="M10" s="3" t="s">
        <v>51</v>
      </c>
      <c r="N10" s="3" t="s">
        <v>51</v>
      </c>
      <c r="O10" s="3" t="s">
        <v>51</v>
      </c>
      <c r="P10" s="3" t="s">
        <v>51</v>
      </c>
      <c r="Q10" s="3" t="s">
        <v>51</v>
      </c>
      <c r="R10" s="3" t="s">
        <v>51</v>
      </c>
      <c r="S10" s="3" t="s">
        <v>128</v>
      </c>
      <c r="T10" s="3">
        <f>264+43+38+5+1</f>
        <v>351</v>
      </c>
      <c r="U10" s="3">
        <v>5</v>
      </c>
      <c r="V10" s="3" t="s">
        <v>53</v>
      </c>
      <c r="W10" s="3" t="s">
        <v>129</v>
      </c>
      <c r="X10" s="4" t="s">
        <v>90</v>
      </c>
      <c r="Y10" s="3" t="s">
        <v>130</v>
      </c>
      <c r="Z10" s="3" t="s">
        <v>51</v>
      </c>
      <c r="AA10" s="3" t="s">
        <v>51</v>
      </c>
      <c r="AB10" s="3" t="s">
        <v>51</v>
      </c>
      <c r="AC10" s="3" t="s">
        <v>51</v>
      </c>
      <c r="AD10" s="3" t="s">
        <v>51</v>
      </c>
      <c r="AE10" s="3" t="s">
        <v>51</v>
      </c>
      <c r="AF10" s="3" t="s">
        <v>51</v>
      </c>
      <c r="AG10" s="3" t="s">
        <v>92</v>
      </c>
      <c r="AH10" s="3" t="s">
        <v>51</v>
      </c>
      <c r="AI10" s="3" t="s">
        <v>51</v>
      </c>
      <c r="AJ10" s="3" t="s">
        <v>54</v>
      </c>
      <c r="AK10" s="3" t="s">
        <v>54</v>
      </c>
      <c r="AL10" s="3" t="s">
        <v>54</v>
      </c>
      <c r="AM10" s="3" t="s">
        <v>54</v>
      </c>
      <c r="AN10" s="3" t="s">
        <v>54</v>
      </c>
      <c r="AO10" s="3" t="s">
        <v>54</v>
      </c>
      <c r="AP10" s="4" t="s">
        <v>54</v>
      </c>
      <c r="AQ10" s="4" t="s">
        <v>54</v>
      </c>
    </row>
    <row r="11" spans="1:52" ht="130.5" x14ac:dyDescent="0.35">
      <c r="A11" s="12" t="s">
        <v>131</v>
      </c>
      <c r="B11" s="5" t="s">
        <v>132</v>
      </c>
      <c r="C11" s="3" t="s">
        <v>133</v>
      </c>
      <c r="D11" s="6" t="s">
        <v>134</v>
      </c>
      <c r="E11" s="6"/>
      <c r="F11" s="6"/>
      <c r="G11" s="3" t="s">
        <v>135</v>
      </c>
      <c r="H11" s="3" t="e" vm="9">
        <v>#VALUE!</v>
      </c>
      <c r="I11" s="3" t="s">
        <v>49</v>
      </c>
      <c r="J11" s="3" t="s">
        <v>136</v>
      </c>
      <c r="K11" s="3">
        <v>88.15</v>
      </c>
      <c r="L11" s="3" t="s">
        <v>51</v>
      </c>
      <c r="M11" s="3" t="s">
        <v>51</v>
      </c>
      <c r="N11" s="3" t="s">
        <v>51</v>
      </c>
      <c r="O11" s="3" t="s">
        <v>137</v>
      </c>
      <c r="P11" s="3" t="s">
        <v>51</v>
      </c>
      <c r="Q11" s="3" t="s">
        <v>51</v>
      </c>
      <c r="R11" s="3" t="s">
        <v>51</v>
      </c>
      <c r="S11" s="3" t="s">
        <v>138</v>
      </c>
      <c r="T11" s="3">
        <v>2834</v>
      </c>
      <c r="U11" s="3">
        <v>33</v>
      </c>
      <c r="V11" s="3" t="s">
        <v>53</v>
      </c>
      <c r="W11" s="3" t="s">
        <v>54</v>
      </c>
      <c r="X11" s="3" t="s">
        <v>82</v>
      </c>
      <c r="Y11" s="3" t="s">
        <v>139</v>
      </c>
      <c r="Z11" s="3" t="s">
        <v>140</v>
      </c>
      <c r="AA11" s="3" t="s">
        <v>51</v>
      </c>
      <c r="AB11" s="3" t="s">
        <v>51</v>
      </c>
      <c r="AC11" s="3" t="s">
        <v>51</v>
      </c>
      <c r="AD11" s="3" t="s">
        <v>51</v>
      </c>
      <c r="AE11" s="3" t="s">
        <v>51</v>
      </c>
      <c r="AF11" s="3" t="s">
        <v>51</v>
      </c>
      <c r="AG11" s="3" t="s">
        <v>51</v>
      </c>
      <c r="AH11" s="3" t="s">
        <v>51</v>
      </c>
      <c r="AI11" s="3" t="s">
        <v>93</v>
      </c>
      <c r="AJ11" s="3" t="s">
        <v>54</v>
      </c>
      <c r="AK11" s="3" t="s">
        <v>54</v>
      </c>
      <c r="AL11" s="3" t="s">
        <v>54</v>
      </c>
      <c r="AM11" s="3" t="s">
        <v>53</v>
      </c>
      <c r="AN11" s="3" t="s">
        <v>54</v>
      </c>
      <c r="AO11" s="3" t="s">
        <v>54</v>
      </c>
      <c r="AP11" s="4" t="s">
        <v>54</v>
      </c>
      <c r="AQ11" s="4" t="s">
        <v>54</v>
      </c>
    </row>
    <row r="12" spans="1:52" ht="145" x14ac:dyDescent="0.35">
      <c r="A12" s="12" t="s">
        <v>141</v>
      </c>
      <c r="B12" s="5" t="s">
        <v>142</v>
      </c>
      <c r="C12" s="3" t="s">
        <v>143</v>
      </c>
      <c r="D12" s="6" t="s">
        <v>144</v>
      </c>
      <c r="E12" s="6"/>
      <c r="F12" s="6"/>
      <c r="G12" s="3" t="s">
        <v>145</v>
      </c>
      <c r="H12" s="3" t="e" vm="10">
        <v>#VALUE!</v>
      </c>
      <c r="I12" s="3" t="s">
        <v>49</v>
      </c>
      <c r="J12" s="3" t="s">
        <v>146</v>
      </c>
      <c r="K12" s="3">
        <v>60.1</v>
      </c>
      <c r="L12" s="3" t="s">
        <v>51</v>
      </c>
      <c r="M12" s="3" t="s">
        <v>51</v>
      </c>
      <c r="N12" s="3" t="s">
        <v>51</v>
      </c>
      <c r="O12" s="3" t="s">
        <v>147</v>
      </c>
      <c r="P12" s="3" t="s">
        <v>51</v>
      </c>
      <c r="Q12" s="3" t="s">
        <v>51</v>
      </c>
      <c r="R12" s="3" t="s">
        <v>51</v>
      </c>
      <c r="S12" s="3" t="s">
        <v>148</v>
      </c>
      <c r="T12" s="3">
        <v>3930</v>
      </c>
      <c r="U12" s="3">
        <v>49</v>
      </c>
      <c r="V12" s="3" t="s">
        <v>53</v>
      </c>
      <c r="W12" s="3" t="s">
        <v>54</v>
      </c>
      <c r="X12" s="3" t="s">
        <v>149</v>
      </c>
      <c r="Y12" s="3" t="s">
        <v>150</v>
      </c>
      <c r="Z12" s="3" t="s">
        <v>51</v>
      </c>
      <c r="AA12" s="3" t="s">
        <v>51</v>
      </c>
      <c r="AB12" s="3" t="s">
        <v>51</v>
      </c>
      <c r="AC12" s="3" t="s">
        <v>51</v>
      </c>
      <c r="AD12" s="3" t="s">
        <v>51</v>
      </c>
      <c r="AE12" s="3" t="s">
        <v>51</v>
      </c>
      <c r="AF12" s="3" t="s">
        <v>51</v>
      </c>
      <c r="AG12" s="3" t="s">
        <v>51</v>
      </c>
      <c r="AH12" s="3" t="s">
        <v>51</v>
      </c>
      <c r="AI12" s="3" t="s">
        <v>151</v>
      </c>
      <c r="AJ12" s="3" t="s">
        <v>54</v>
      </c>
      <c r="AK12" s="3" t="s">
        <v>54</v>
      </c>
      <c r="AL12" s="3" t="s">
        <v>54</v>
      </c>
      <c r="AM12" s="3" t="s">
        <v>54</v>
      </c>
      <c r="AN12" s="3" t="s">
        <v>54</v>
      </c>
      <c r="AO12" s="3" t="s">
        <v>54</v>
      </c>
      <c r="AP12" s="4" t="s">
        <v>54</v>
      </c>
      <c r="AQ12" s="4" t="s">
        <v>54</v>
      </c>
    </row>
    <row r="13" spans="1:52" ht="64.5" customHeight="1" x14ac:dyDescent="0.35">
      <c r="A13" s="12" t="s">
        <v>152</v>
      </c>
      <c r="B13" s="5" t="s">
        <v>153</v>
      </c>
      <c r="C13" s="3" t="s">
        <v>154</v>
      </c>
      <c r="D13" s="6" t="s">
        <v>155</v>
      </c>
      <c r="E13" s="6"/>
      <c r="F13" s="6"/>
      <c r="G13" s="3" t="s">
        <v>98</v>
      </c>
      <c r="H13" s="3" t="e" vm="11">
        <v>#VALUE!</v>
      </c>
      <c r="I13" s="3" t="s">
        <v>49</v>
      </c>
      <c r="J13" s="3" t="s">
        <v>156</v>
      </c>
      <c r="K13" s="3">
        <v>90.12</v>
      </c>
      <c r="L13" s="3" t="s">
        <v>51</v>
      </c>
      <c r="M13" s="3" t="s">
        <v>51</v>
      </c>
      <c r="N13" s="3" t="s">
        <v>51</v>
      </c>
      <c r="O13" s="3" t="s">
        <v>51</v>
      </c>
      <c r="P13" s="3" t="s">
        <v>51</v>
      </c>
      <c r="Q13" s="3" t="s">
        <v>51</v>
      </c>
      <c r="R13" s="3" t="s">
        <v>51</v>
      </c>
      <c r="S13" s="3" t="s">
        <v>157</v>
      </c>
      <c r="T13" s="3">
        <v>203</v>
      </c>
      <c r="U13" s="3">
        <v>3</v>
      </c>
      <c r="V13" s="3" t="s">
        <v>53</v>
      </c>
      <c r="W13" s="3" t="s">
        <v>54</v>
      </c>
      <c r="X13" s="3" t="s">
        <v>158</v>
      </c>
      <c r="Y13" s="3" t="s">
        <v>51</v>
      </c>
      <c r="Z13" s="3" t="s">
        <v>51</v>
      </c>
      <c r="AA13" s="3" t="s">
        <v>51</v>
      </c>
      <c r="AB13" s="3" t="s">
        <v>51</v>
      </c>
      <c r="AC13" s="3" t="s">
        <v>51</v>
      </c>
      <c r="AD13" s="3" t="s">
        <v>51</v>
      </c>
      <c r="AE13" s="3" t="s">
        <v>51</v>
      </c>
      <c r="AF13" s="3" t="s">
        <v>51</v>
      </c>
      <c r="AG13" s="3" t="s">
        <v>51</v>
      </c>
      <c r="AH13" s="3" t="s">
        <v>51</v>
      </c>
      <c r="AI13" s="3" t="s">
        <v>51</v>
      </c>
      <c r="AJ13" s="3" t="s">
        <v>54</v>
      </c>
      <c r="AK13" s="3" t="s">
        <v>54</v>
      </c>
      <c r="AL13" s="3" t="s">
        <v>54</v>
      </c>
      <c r="AM13" s="3" t="s">
        <v>54</v>
      </c>
      <c r="AN13" s="3" t="s">
        <v>54</v>
      </c>
      <c r="AO13" s="3" t="s">
        <v>54</v>
      </c>
      <c r="AP13" s="4" t="s">
        <v>54</v>
      </c>
      <c r="AQ13" s="4" t="s">
        <v>54</v>
      </c>
    </row>
    <row r="14" spans="1:52" ht="60.65" customHeight="1" x14ac:dyDescent="0.35">
      <c r="A14" s="12" t="s">
        <v>159</v>
      </c>
      <c r="B14" s="5" t="s">
        <v>160</v>
      </c>
      <c r="C14" s="3" t="s">
        <v>161</v>
      </c>
      <c r="D14" s="6" t="s">
        <v>162</v>
      </c>
      <c r="E14" s="6"/>
      <c r="F14" s="6"/>
      <c r="G14" s="3" t="s">
        <v>163</v>
      </c>
      <c r="H14" s="3" t="e" vm="12">
        <v>#VALUE!</v>
      </c>
      <c r="I14" s="3" t="s">
        <v>49</v>
      </c>
      <c r="J14" s="3" t="s">
        <v>164</v>
      </c>
      <c r="K14" s="3">
        <v>156.09</v>
      </c>
      <c r="L14" s="3" t="s">
        <v>51</v>
      </c>
      <c r="M14" s="3" t="s">
        <v>51</v>
      </c>
      <c r="N14" s="3" t="s">
        <v>51</v>
      </c>
      <c r="O14" s="3" t="s">
        <v>51</v>
      </c>
      <c r="P14" s="3" t="s">
        <v>51</v>
      </c>
      <c r="Q14" s="3" t="s">
        <v>51</v>
      </c>
      <c r="R14" s="3" t="s">
        <v>51</v>
      </c>
      <c r="S14" s="3" t="s">
        <v>165</v>
      </c>
      <c r="T14" s="3">
        <v>184</v>
      </c>
      <c r="U14" s="3">
        <v>7</v>
      </c>
      <c r="V14" s="3" t="s">
        <v>53</v>
      </c>
      <c r="W14" s="3" t="s">
        <v>54</v>
      </c>
      <c r="X14" s="3" t="s">
        <v>158</v>
      </c>
      <c r="Y14" s="3" t="s">
        <v>166</v>
      </c>
      <c r="Z14" s="3" t="s">
        <v>51</v>
      </c>
      <c r="AA14" s="3" t="s">
        <v>51</v>
      </c>
      <c r="AB14" s="3" t="s">
        <v>51</v>
      </c>
      <c r="AC14" s="3" t="s">
        <v>51</v>
      </c>
      <c r="AD14" s="3" t="s">
        <v>51</v>
      </c>
      <c r="AE14" s="3" t="s">
        <v>51</v>
      </c>
      <c r="AF14" s="3" t="s">
        <v>51</v>
      </c>
      <c r="AG14" s="3" t="s">
        <v>167</v>
      </c>
      <c r="AH14" s="3" t="s">
        <v>51</v>
      </c>
      <c r="AI14" s="3" t="s">
        <v>168</v>
      </c>
      <c r="AJ14" s="3" t="s">
        <v>54</v>
      </c>
      <c r="AK14" s="3" t="s">
        <v>54</v>
      </c>
      <c r="AL14" s="3" t="s">
        <v>54</v>
      </c>
      <c r="AM14" s="3" t="s">
        <v>54</v>
      </c>
      <c r="AN14" s="3" t="s">
        <v>54</v>
      </c>
      <c r="AO14" s="3" t="s">
        <v>54</v>
      </c>
      <c r="AP14" s="4" t="s">
        <v>54</v>
      </c>
      <c r="AQ14" s="4" t="s">
        <v>54</v>
      </c>
    </row>
    <row r="15" spans="1:52" ht="61" customHeight="1" x14ac:dyDescent="0.35">
      <c r="A15" s="12" t="s">
        <v>169</v>
      </c>
      <c r="B15" s="5" t="s">
        <v>170</v>
      </c>
      <c r="C15" s="3" t="s">
        <v>171</v>
      </c>
      <c r="D15" s="6" t="s">
        <v>172</v>
      </c>
      <c r="E15" s="6" t="s">
        <v>173</v>
      </c>
      <c r="F15" s="6" t="s">
        <v>174</v>
      </c>
      <c r="G15" s="3" t="s">
        <v>135</v>
      </c>
      <c r="H15" s="3" t="e" vm="13">
        <v>#VALUE!</v>
      </c>
      <c r="I15" s="3" t="s">
        <v>49</v>
      </c>
      <c r="J15" s="3" t="s">
        <v>175</v>
      </c>
      <c r="K15" s="3">
        <v>88.15</v>
      </c>
      <c r="L15" s="3" t="s">
        <v>51</v>
      </c>
      <c r="M15" s="3" t="s">
        <v>51</v>
      </c>
      <c r="N15" s="3" t="s">
        <v>51</v>
      </c>
      <c r="O15" s="3" t="s">
        <v>51</v>
      </c>
      <c r="P15" s="3" t="s">
        <v>51</v>
      </c>
      <c r="Q15" s="3" t="s">
        <v>51</v>
      </c>
      <c r="R15" s="3" t="s">
        <v>51</v>
      </c>
      <c r="S15" s="3" t="s">
        <v>176</v>
      </c>
      <c r="T15" s="3">
        <v>39</v>
      </c>
      <c r="U15" s="3">
        <v>2</v>
      </c>
      <c r="V15" s="3" t="s">
        <v>54</v>
      </c>
      <c r="W15" s="3" t="s">
        <v>54</v>
      </c>
      <c r="X15" s="3" t="s">
        <v>51</v>
      </c>
      <c r="Y15" s="3" t="s">
        <v>51</v>
      </c>
      <c r="Z15" s="3" t="s">
        <v>51</v>
      </c>
      <c r="AA15" s="3" t="s">
        <v>51</v>
      </c>
      <c r="AB15" s="3" t="s">
        <v>51</v>
      </c>
      <c r="AC15" s="3" t="s">
        <v>51</v>
      </c>
      <c r="AD15" s="3" t="s">
        <v>51</v>
      </c>
      <c r="AE15" s="3" t="s">
        <v>51</v>
      </c>
      <c r="AF15" s="3" t="s">
        <v>51</v>
      </c>
      <c r="AG15" s="3" t="s">
        <v>51</v>
      </c>
      <c r="AH15" s="3" t="s">
        <v>51</v>
      </c>
      <c r="AI15" s="3" t="s">
        <v>51</v>
      </c>
      <c r="AJ15" s="3" t="s">
        <v>54</v>
      </c>
      <c r="AK15" s="3" t="s">
        <v>54</v>
      </c>
      <c r="AL15" s="3" t="s">
        <v>54</v>
      </c>
      <c r="AM15" s="3" t="s">
        <v>54</v>
      </c>
      <c r="AN15" s="3" t="s">
        <v>54</v>
      </c>
      <c r="AO15" s="3" t="s">
        <v>54</v>
      </c>
      <c r="AP15" s="4" t="s">
        <v>54</v>
      </c>
      <c r="AQ15" s="4" t="s">
        <v>54</v>
      </c>
    </row>
    <row r="16" spans="1:52" ht="56.5" customHeight="1" x14ac:dyDescent="0.35">
      <c r="A16" s="12" t="s">
        <v>177</v>
      </c>
      <c r="B16" s="5" t="s">
        <v>178</v>
      </c>
      <c r="C16" s="3" t="s">
        <v>179</v>
      </c>
      <c r="D16" s="15" t="s">
        <v>180</v>
      </c>
      <c r="E16" s="6" t="s">
        <v>181</v>
      </c>
      <c r="F16" s="6" t="s">
        <v>182</v>
      </c>
      <c r="G16" s="3" t="s">
        <v>183</v>
      </c>
      <c r="H16" s="3" t="e" vm="14">
        <v>#VALUE!</v>
      </c>
      <c r="I16" s="3" t="s">
        <v>49</v>
      </c>
      <c r="J16" s="3" t="s">
        <v>184</v>
      </c>
      <c r="K16" s="3">
        <v>104.1</v>
      </c>
      <c r="L16" s="3" t="s">
        <v>51</v>
      </c>
      <c r="M16" s="3" t="s">
        <v>51</v>
      </c>
      <c r="N16" s="3" t="s">
        <v>51</v>
      </c>
      <c r="O16" s="3" t="s">
        <v>51</v>
      </c>
      <c r="P16" s="3" t="s">
        <v>51</v>
      </c>
      <c r="Q16" s="3" t="s">
        <v>51</v>
      </c>
      <c r="R16" s="3" t="s">
        <v>51</v>
      </c>
      <c r="S16" s="3" t="s">
        <v>185</v>
      </c>
      <c r="T16" s="3" t="s">
        <v>186</v>
      </c>
      <c r="U16" s="3" t="s">
        <v>187</v>
      </c>
      <c r="V16" s="3" t="s">
        <v>54</v>
      </c>
      <c r="W16" s="3" t="s">
        <v>54</v>
      </c>
      <c r="X16" s="3" t="s">
        <v>51</v>
      </c>
      <c r="Y16" s="3" t="s">
        <v>51</v>
      </c>
      <c r="Z16" s="3" t="s">
        <v>51</v>
      </c>
      <c r="AA16" s="3" t="s">
        <v>51</v>
      </c>
      <c r="AB16" s="3" t="s">
        <v>51</v>
      </c>
      <c r="AC16" s="3" t="s">
        <v>51</v>
      </c>
      <c r="AD16" s="3" t="s">
        <v>51</v>
      </c>
      <c r="AE16" s="3" t="s">
        <v>51</v>
      </c>
      <c r="AF16" s="3" t="s">
        <v>51</v>
      </c>
      <c r="AG16" s="3" t="s">
        <v>51</v>
      </c>
      <c r="AH16" s="3" t="s">
        <v>51</v>
      </c>
      <c r="AI16" s="3" t="s">
        <v>51</v>
      </c>
      <c r="AJ16" s="3" t="s">
        <v>54</v>
      </c>
      <c r="AK16" s="3" t="s">
        <v>54</v>
      </c>
      <c r="AL16" s="3" t="s">
        <v>54</v>
      </c>
      <c r="AM16" s="3" t="s">
        <v>54</v>
      </c>
      <c r="AN16" s="3" t="s">
        <v>54</v>
      </c>
      <c r="AO16" s="3" t="s">
        <v>54</v>
      </c>
      <c r="AP16" s="4" t="s">
        <v>54</v>
      </c>
      <c r="AQ16" s="4" t="s">
        <v>54</v>
      </c>
    </row>
    <row r="17" spans="1:43" ht="68.5" customHeight="1" x14ac:dyDescent="0.35">
      <c r="A17" s="12" t="s">
        <v>188</v>
      </c>
      <c r="B17" s="5" t="s">
        <v>189</v>
      </c>
      <c r="C17" s="4" t="s">
        <v>190</v>
      </c>
      <c r="D17" s="3" t="s">
        <v>191</v>
      </c>
      <c r="E17" s="6" t="s">
        <v>192</v>
      </c>
      <c r="F17" s="6" t="s">
        <v>191</v>
      </c>
      <c r="G17" s="3" t="s">
        <v>193</v>
      </c>
      <c r="H17" s="3" t="e" vm="15">
        <v>#VALUE!</v>
      </c>
      <c r="I17" s="3" t="s">
        <v>49</v>
      </c>
      <c r="J17" s="3" t="s">
        <v>194</v>
      </c>
      <c r="K17" s="3">
        <v>102.09</v>
      </c>
      <c r="L17" s="3" t="s">
        <v>51</v>
      </c>
      <c r="M17" s="3" t="s">
        <v>51</v>
      </c>
      <c r="N17" s="3" t="s">
        <v>51</v>
      </c>
      <c r="O17" s="3" t="s">
        <v>195</v>
      </c>
      <c r="P17" s="3" t="s">
        <v>51</v>
      </c>
      <c r="Q17" s="3" t="s">
        <v>51</v>
      </c>
      <c r="R17" s="3" t="s">
        <v>51</v>
      </c>
      <c r="S17" s="3" t="s">
        <v>195</v>
      </c>
      <c r="T17" s="3">
        <v>1</v>
      </c>
      <c r="U17" s="3">
        <v>1</v>
      </c>
      <c r="V17" s="3" t="s">
        <v>53</v>
      </c>
      <c r="W17" s="3" t="s">
        <v>54</v>
      </c>
      <c r="X17" s="3" t="s">
        <v>41</v>
      </c>
      <c r="Y17" s="3" t="s">
        <v>51</v>
      </c>
      <c r="Z17" s="3" t="s">
        <v>51</v>
      </c>
      <c r="AA17" s="3" t="s">
        <v>51</v>
      </c>
      <c r="AB17" s="3" t="s">
        <v>51</v>
      </c>
      <c r="AC17" s="3" t="s">
        <v>51</v>
      </c>
      <c r="AD17" s="3" t="s">
        <v>51</v>
      </c>
      <c r="AE17" s="3" t="s">
        <v>51</v>
      </c>
      <c r="AF17" s="3" t="s">
        <v>51</v>
      </c>
      <c r="AG17" s="3" t="s">
        <v>51</v>
      </c>
      <c r="AH17" s="3" t="s">
        <v>51</v>
      </c>
      <c r="AI17" s="3" t="s">
        <v>196</v>
      </c>
      <c r="AJ17" s="3" t="s">
        <v>54</v>
      </c>
      <c r="AK17" s="3" t="s">
        <v>54</v>
      </c>
      <c r="AL17" s="3" t="s">
        <v>53</v>
      </c>
      <c r="AM17" s="3" t="s">
        <v>53</v>
      </c>
      <c r="AN17" s="3" t="s">
        <v>54</v>
      </c>
      <c r="AO17" s="3" t="s">
        <v>54</v>
      </c>
      <c r="AP17" s="4" t="s">
        <v>54</v>
      </c>
      <c r="AQ17" s="4" t="s">
        <v>54</v>
      </c>
    </row>
    <row r="18" spans="1:43" ht="59.15" customHeight="1" x14ac:dyDescent="0.35">
      <c r="A18" s="12" t="s">
        <v>197</v>
      </c>
      <c r="B18" s="5" t="s">
        <v>198</v>
      </c>
      <c r="C18" s="3" t="s">
        <v>199</v>
      </c>
      <c r="D18" s="6" t="s">
        <v>200</v>
      </c>
      <c r="E18" s="6"/>
      <c r="F18" s="6"/>
      <c r="G18" s="3" t="s">
        <v>201</v>
      </c>
      <c r="H18" s="3" t="e" vm="16">
        <v>#VALUE!</v>
      </c>
      <c r="I18" s="3" t="s">
        <v>49</v>
      </c>
      <c r="J18" s="3" t="s">
        <v>202</v>
      </c>
      <c r="K18" s="3">
        <v>90.08</v>
      </c>
      <c r="L18" s="3" t="s">
        <v>51</v>
      </c>
      <c r="M18" s="3" t="s">
        <v>51</v>
      </c>
      <c r="N18" s="3" t="s">
        <v>51</v>
      </c>
      <c r="O18" s="3" t="s">
        <v>51</v>
      </c>
      <c r="P18" s="3" t="s">
        <v>51</v>
      </c>
      <c r="Q18" s="3" t="s">
        <v>51</v>
      </c>
      <c r="R18" s="3" t="s">
        <v>51</v>
      </c>
      <c r="S18" s="3" t="s">
        <v>203</v>
      </c>
      <c r="T18" s="3">
        <v>44</v>
      </c>
      <c r="U18" s="3">
        <v>5</v>
      </c>
      <c r="V18" s="3" t="s">
        <v>54</v>
      </c>
      <c r="W18" s="3" t="s">
        <v>54</v>
      </c>
      <c r="X18" s="3" t="s">
        <v>51</v>
      </c>
      <c r="Y18" s="3" t="s">
        <v>51</v>
      </c>
      <c r="Z18" s="3" t="s">
        <v>51</v>
      </c>
      <c r="AA18" s="3" t="s">
        <v>51</v>
      </c>
      <c r="AB18" s="3" t="s">
        <v>51</v>
      </c>
      <c r="AC18" s="3" t="s">
        <v>51</v>
      </c>
      <c r="AD18" s="3" t="s">
        <v>51</v>
      </c>
      <c r="AE18" s="3" t="s">
        <v>51</v>
      </c>
      <c r="AF18" s="3" t="s">
        <v>51</v>
      </c>
      <c r="AG18" s="3" t="s">
        <v>51</v>
      </c>
      <c r="AH18" s="3" t="s">
        <v>51</v>
      </c>
      <c r="AI18" s="3" t="s">
        <v>51</v>
      </c>
      <c r="AJ18" s="3" t="s">
        <v>54</v>
      </c>
      <c r="AK18" s="3" t="s">
        <v>54</v>
      </c>
      <c r="AL18" s="3" t="s">
        <v>54</v>
      </c>
      <c r="AM18" s="3" t="s">
        <v>54</v>
      </c>
      <c r="AN18" s="3" t="s">
        <v>54</v>
      </c>
      <c r="AO18" s="3" t="s">
        <v>54</v>
      </c>
      <c r="AP18" s="4" t="s">
        <v>54</v>
      </c>
      <c r="AQ18" s="4" t="s">
        <v>54</v>
      </c>
    </row>
    <row r="19" spans="1:43" ht="79" customHeight="1" x14ac:dyDescent="0.35">
      <c r="A19" s="12" t="s">
        <v>204</v>
      </c>
      <c r="B19" s="5" t="s">
        <v>205</v>
      </c>
      <c r="C19" s="3" t="s">
        <v>206</v>
      </c>
      <c r="D19" s="6" t="s">
        <v>207</v>
      </c>
      <c r="E19" s="6"/>
      <c r="F19" s="6"/>
      <c r="G19" s="3" t="s">
        <v>208</v>
      </c>
      <c r="H19" s="3" t="e" vm="17">
        <v>#VALUE!</v>
      </c>
      <c r="I19" s="3" t="s">
        <v>49</v>
      </c>
      <c r="J19" s="3" t="s">
        <v>209</v>
      </c>
      <c r="K19" s="3">
        <v>118.13</v>
      </c>
      <c r="L19" s="3" t="s">
        <v>51</v>
      </c>
      <c r="M19" s="3" t="s">
        <v>51</v>
      </c>
      <c r="N19" s="3" t="s">
        <v>51</v>
      </c>
      <c r="O19" s="3" t="s">
        <v>51</v>
      </c>
      <c r="P19" s="3" t="s">
        <v>51</v>
      </c>
      <c r="Q19" s="3" t="s">
        <v>51</v>
      </c>
      <c r="R19" s="3" t="s">
        <v>51</v>
      </c>
      <c r="S19" s="3" t="s">
        <v>210</v>
      </c>
      <c r="T19" s="3">
        <v>1</v>
      </c>
      <c r="U19" s="3">
        <v>1</v>
      </c>
      <c r="V19" s="3" t="s">
        <v>54</v>
      </c>
      <c r="W19" s="3" t="s">
        <v>54</v>
      </c>
      <c r="X19" s="3" t="s">
        <v>51</v>
      </c>
      <c r="Y19" s="3" t="s">
        <v>51</v>
      </c>
      <c r="Z19" s="3" t="s">
        <v>51</v>
      </c>
      <c r="AA19" s="3" t="s">
        <v>51</v>
      </c>
      <c r="AB19" s="3" t="s">
        <v>51</v>
      </c>
      <c r="AC19" s="3" t="s">
        <v>51</v>
      </c>
      <c r="AD19" s="3" t="s">
        <v>51</v>
      </c>
      <c r="AE19" s="3" t="s">
        <v>51</v>
      </c>
      <c r="AF19" s="3" t="s">
        <v>51</v>
      </c>
      <c r="AG19" s="3" t="s">
        <v>51</v>
      </c>
      <c r="AH19" s="3" t="s">
        <v>51</v>
      </c>
      <c r="AI19" s="3" t="s">
        <v>51</v>
      </c>
      <c r="AJ19" s="3" t="s">
        <v>54</v>
      </c>
      <c r="AK19" s="3" t="s">
        <v>54</v>
      </c>
      <c r="AL19" s="3" t="s">
        <v>54</v>
      </c>
      <c r="AM19" s="3" t="s">
        <v>54</v>
      </c>
      <c r="AN19" s="3" t="s">
        <v>54</v>
      </c>
      <c r="AO19" s="3" t="s">
        <v>54</v>
      </c>
      <c r="AP19" s="4" t="s">
        <v>54</v>
      </c>
      <c r="AQ19" s="4" t="s">
        <v>54</v>
      </c>
    </row>
    <row r="20" spans="1:43" ht="53.15" customHeight="1" x14ac:dyDescent="0.35">
      <c r="A20" s="12" t="s">
        <v>211</v>
      </c>
      <c r="B20" s="5" t="s">
        <v>212</v>
      </c>
      <c r="C20" s="3" t="s">
        <v>213</v>
      </c>
      <c r="D20" s="6" t="s">
        <v>214</v>
      </c>
      <c r="E20" s="6"/>
      <c r="F20" s="6"/>
      <c r="G20" s="3" t="s">
        <v>135</v>
      </c>
      <c r="H20" s="3" t="e" vm="18">
        <v>#VALUE!</v>
      </c>
      <c r="I20" s="3" t="s">
        <v>49</v>
      </c>
      <c r="J20" s="3" t="s">
        <v>215</v>
      </c>
      <c r="K20" s="3">
        <v>88.15</v>
      </c>
      <c r="L20" s="3" t="s">
        <v>51</v>
      </c>
      <c r="M20" s="3" t="s">
        <v>51</v>
      </c>
      <c r="N20" s="3" t="s">
        <v>51</v>
      </c>
      <c r="O20" s="3" t="s">
        <v>51</v>
      </c>
      <c r="P20" s="3" t="s">
        <v>51</v>
      </c>
      <c r="Q20" s="3" t="s">
        <v>51</v>
      </c>
      <c r="R20" s="3" t="s">
        <v>51</v>
      </c>
      <c r="S20" s="3" t="s">
        <v>216</v>
      </c>
      <c r="T20" s="3">
        <v>2611</v>
      </c>
      <c r="U20" s="3">
        <v>44</v>
      </c>
      <c r="V20" s="3" t="s">
        <v>53</v>
      </c>
      <c r="W20" s="3" t="s">
        <v>54</v>
      </c>
      <c r="X20" s="3" t="s">
        <v>90</v>
      </c>
      <c r="Y20" s="3" t="s">
        <v>217</v>
      </c>
      <c r="Z20" s="3" t="s">
        <v>218</v>
      </c>
      <c r="AA20" s="3" t="s">
        <v>51</v>
      </c>
      <c r="AB20" s="3" t="s">
        <v>51</v>
      </c>
      <c r="AC20" s="3" t="s">
        <v>51</v>
      </c>
      <c r="AD20" s="3" t="s">
        <v>51</v>
      </c>
      <c r="AE20" s="3" t="s">
        <v>51</v>
      </c>
      <c r="AF20" s="3" t="s">
        <v>51</v>
      </c>
      <c r="AG20" s="3" t="s">
        <v>51</v>
      </c>
      <c r="AH20" s="3" t="s">
        <v>51</v>
      </c>
      <c r="AI20" s="3" t="s">
        <v>51</v>
      </c>
      <c r="AJ20" s="3" t="s">
        <v>54</v>
      </c>
      <c r="AK20" s="3" t="s">
        <v>54</v>
      </c>
      <c r="AL20" s="3" t="s">
        <v>54</v>
      </c>
      <c r="AM20" s="3" t="s">
        <v>54</v>
      </c>
      <c r="AN20" s="3" t="s">
        <v>54</v>
      </c>
      <c r="AO20" s="3" t="s">
        <v>54</v>
      </c>
      <c r="AP20" s="4" t="s">
        <v>54</v>
      </c>
      <c r="AQ20" s="4" t="s">
        <v>54</v>
      </c>
    </row>
    <row r="21" spans="1:43" ht="54.65" customHeight="1" x14ac:dyDescent="0.35">
      <c r="A21" s="12" t="s">
        <v>219</v>
      </c>
      <c r="B21" s="5" t="s">
        <v>220</v>
      </c>
      <c r="C21" s="3" t="s">
        <v>221</v>
      </c>
      <c r="D21" s="6" t="s">
        <v>222</v>
      </c>
      <c r="E21" s="6"/>
      <c r="F21" s="6"/>
      <c r="G21" s="3" t="s">
        <v>223</v>
      </c>
      <c r="H21" s="3" t="e" vm="19">
        <v>#VALUE!</v>
      </c>
      <c r="I21" s="3" t="s">
        <v>49</v>
      </c>
      <c r="J21" s="3" t="s">
        <v>224</v>
      </c>
      <c r="K21" s="3">
        <v>103.12</v>
      </c>
      <c r="L21" s="3" t="s">
        <v>51</v>
      </c>
      <c r="M21" s="3" t="s">
        <v>51</v>
      </c>
      <c r="N21" s="3" t="s">
        <v>51</v>
      </c>
      <c r="O21" s="3" t="s">
        <v>51</v>
      </c>
      <c r="P21" s="3" t="s">
        <v>51</v>
      </c>
      <c r="Q21" s="3" t="s">
        <v>51</v>
      </c>
      <c r="R21" s="3" t="s">
        <v>51</v>
      </c>
      <c r="S21" s="3" t="s">
        <v>225</v>
      </c>
      <c r="T21" s="3">
        <v>244</v>
      </c>
      <c r="U21" s="3">
        <v>11</v>
      </c>
      <c r="V21" s="3" t="s">
        <v>53</v>
      </c>
      <c r="W21" s="3" t="s">
        <v>54</v>
      </c>
      <c r="X21" s="3" t="s">
        <v>158</v>
      </c>
      <c r="Y21" s="3" t="s">
        <v>51</v>
      </c>
      <c r="Z21" s="3" t="s">
        <v>51</v>
      </c>
      <c r="AA21" s="3" t="s">
        <v>51</v>
      </c>
      <c r="AB21" s="3" t="s">
        <v>51</v>
      </c>
      <c r="AC21" s="3" t="s">
        <v>51</v>
      </c>
      <c r="AD21" s="3" t="s">
        <v>51</v>
      </c>
      <c r="AE21" s="3" t="s">
        <v>51</v>
      </c>
      <c r="AF21" s="3" t="s">
        <v>51</v>
      </c>
      <c r="AG21" s="3" t="s">
        <v>51</v>
      </c>
      <c r="AH21" s="3" t="s">
        <v>51</v>
      </c>
      <c r="AI21" s="3" t="s">
        <v>51</v>
      </c>
      <c r="AJ21" s="3" t="s">
        <v>54</v>
      </c>
      <c r="AK21" s="3" t="s">
        <v>54</v>
      </c>
      <c r="AL21" s="3" t="s">
        <v>54</v>
      </c>
      <c r="AM21" s="3" t="s">
        <v>54</v>
      </c>
      <c r="AN21" s="3" t="s">
        <v>54</v>
      </c>
      <c r="AO21" s="3" t="s">
        <v>54</v>
      </c>
      <c r="AP21" s="4" t="s">
        <v>54</v>
      </c>
      <c r="AQ21" s="4" t="s">
        <v>54</v>
      </c>
    </row>
    <row r="22" spans="1:43" ht="43.5" x14ac:dyDescent="0.35">
      <c r="A22" s="12" t="s">
        <v>226</v>
      </c>
      <c r="B22" s="5" t="s">
        <v>227</v>
      </c>
      <c r="C22" s="3" t="s">
        <v>228</v>
      </c>
      <c r="D22" s="6" t="s">
        <v>229</v>
      </c>
      <c r="E22" s="6"/>
      <c r="F22" s="6"/>
      <c r="G22" s="3" t="s">
        <v>183</v>
      </c>
      <c r="H22" s="3"/>
      <c r="I22" s="3" t="s">
        <v>49</v>
      </c>
      <c r="J22" s="3" t="s">
        <v>230</v>
      </c>
      <c r="K22" s="3">
        <v>104.1</v>
      </c>
      <c r="L22" s="3" t="s">
        <v>51</v>
      </c>
      <c r="M22" s="3" t="s">
        <v>51</v>
      </c>
      <c r="N22" s="3" t="s">
        <v>51</v>
      </c>
      <c r="O22" s="3" t="s">
        <v>51</v>
      </c>
      <c r="P22" s="3" t="s">
        <v>51</v>
      </c>
      <c r="Q22" s="3" t="s">
        <v>51</v>
      </c>
      <c r="R22" s="3" t="s">
        <v>51</v>
      </c>
      <c r="S22" s="3" t="s">
        <v>231</v>
      </c>
      <c r="T22" s="3">
        <v>46</v>
      </c>
      <c r="U22" s="3">
        <v>2</v>
      </c>
      <c r="V22" s="3" t="s">
        <v>54</v>
      </c>
      <c r="W22" s="3" t="s">
        <v>54</v>
      </c>
      <c r="X22" s="3" t="s">
        <v>51</v>
      </c>
      <c r="Y22" s="3" t="s">
        <v>51</v>
      </c>
      <c r="Z22" s="3" t="s">
        <v>51</v>
      </c>
      <c r="AA22" s="3" t="s">
        <v>51</v>
      </c>
      <c r="AB22" s="3" t="s">
        <v>51</v>
      </c>
      <c r="AC22" s="3" t="s">
        <v>51</v>
      </c>
      <c r="AD22" s="3" t="s">
        <v>51</v>
      </c>
      <c r="AE22" s="3" t="s">
        <v>51</v>
      </c>
      <c r="AF22" s="3" t="s">
        <v>51</v>
      </c>
      <c r="AG22" s="3" t="s">
        <v>51</v>
      </c>
      <c r="AH22" s="3" t="s">
        <v>51</v>
      </c>
      <c r="AI22" s="3" t="s">
        <v>51</v>
      </c>
      <c r="AJ22" s="3" t="s">
        <v>54</v>
      </c>
      <c r="AK22" s="3" t="s">
        <v>54</v>
      </c>
      <c r="AL22" s="3" t="s">
        <v>54</v>
      </c>
      <c r="AM22" s="3" t="s">
        <v>54</v>
      </c>
      <c r="AN22" s="3" t="s">
        <v>54</v>
      </c>
      <c r="AO22" s="3" t="s">
        <v>54</v>
      </c>
      <c r="AP22" s="4" t="s">
        <v>54</v>
      </c>
      <c r="AQ22" s="4" t="s">
        <v>54</v>
      </c>
    </row>
    <row r="23" spans="1:43" ht="59.15" customHeight="1" x14ac:dyDescent="0.35">
      <c r="A23" s="12" t="s">
        <v>232</v>
      </c>
      <c r="B23" s="5" t="s">
        <v>233</v>
      </c>
      <c r="C23" s="3" t="s">
        <v>234</v>
      </c>
      <c r="D23" s="6" t="s">
        <v>235</v>
      </c>
      <c r="E23" s="6"/>
      <c r="F23" s="6"/>
      <c r="G23" s="3" t="s">
        <v>236</v>
      </c>
      <c r="H23" s="3" t="e" vm="20">
        <v>#VALUE!</v>
      </c>
      <c r="I23" s="3" t="s">
        <v>49</v>
      </c>
      <c r="J23" s="3" t="s">
        <v>237</v>
      </c>
      <c r="K23" s="3">
        <v>117.15</v>
      </c>
      <c r="L23" s="3" t="s">
        <v>51</v>
      </c>
      <c r="M23" s="3" t="s">
        <v>51</v>
      </c>
      <c r="N23" s="3" t="s">
        <v>51</v>
      </c>
      <c r="O23" s="3" t="s">
        <v>51</v>
      </c>
      <c r="P23" s="3" t="s">
        <v>51</v>
      </c>
      <c r="Q23" s="3" t="s">
        <v>51</v>
      </c>
      <c r="R23" s="3" t="s">
        <v>51</v>
      </c>
      <c r="S23" s="3" t="s">
        <v>238</v>
      </c>
      <c r="T23" s="3">
        <v>1</v>
      </c>
      <c r="U23" s="3">
        <v>1</v>
      </c>
      <c r="V23" s="3" t="s">
        <v>54</v>
      </c>
      <c r="W23" s="3" t="s">
        <v>54</v>
      </c>
      <c r="X23" s="3" t="s">
        <v>51</v>
      </c>
      <c r="Y23" s="3" t="s">
        <v>51</v>
      </c>
      <c r="Z23" s="3" t="s">
        <v>51</v>
      </c>
      <c r="AA23" s="3" t="s">
        <v>51</v>
      </c>
      <c r="AB23" s="3" t="s">
        <v>51</v>
      </c>
      <c r="AC23" s="3" t="s">
        <v>51</v>
      </c>
      <c r="AD23" s="3" t="s">
        <v>51</v>
      </c>
      <c r="AE23" s="3" t="s">
        <v>51</v>
      </c>
      <c r="AF23" s="3" t="s">
        <v>51</v>
      </c>
      <c r="AG23" s="3" t="s">
        <v>51</v>
      </c>
      <c r="AH23" s="3" t="s">
        <v>51</v>
      </c>
      <c r="AI23" s="3" t="s">
        <v>51</v>
      </c>
      <c r="AJ23" s="3" t="s">
        <v>54</v>
      </c>
      <c r="AK23" s="3" t="s">
        <v>54</v>
      </c>
      <c r="AL23" s="3" t="s">
        <v>54</v>
      </c>
      <c r="AM23" s="3" t="s">
        <v>54</v>
      </c>
      <c r="AN23" s="3" t="s">
        <v>54</v>
      </c>
      <c r="AO23" s="3" t="s">
        <v>54</v>
      </c>
      <c r="AP23" s="4" t="s">
        <v>54</v>
      </c>
      <c r="AQ23" s="4" t="s">
        <v>54</v>
      </c>
    </row>
    <row r="24" spans="1:43" x14ac:dyDescent="0.35">
      <c r="A24" s="12" t="s">
        <v>239</v>
      </c>
      <c r="B24" s="5" t="s">
        <v>240</v>
      </c>
      <c r="C24" s="3"/>
      <c r="D24" s="6" t="s">
        <v>241</v>
      </c>
      <c r="E24" s="6"/>
      <c r="F24" s="6"/>
      <c r="G24" s="3"/>
      <c r="H24" s="3"/>
      <c r="I24" s="3"/>
      <c r="J24" s="3"/>
      <c r="K24" s="3">
        <v>118.13</v>
      </c>
      <c r="L24" s="3" t="s">
        <v>51</v>
      </c>
      <c r="M24" s="3" t="s">
        <v>51</v>
      </c>
      <c r="N24" s="3" t="s">
        <v>51</v>
      </c>
      <c r="O24" s="3" t="s">
        <v>51</v>
      </c>
      <c r="P24" s="3" t="s">
        <v>51</v>
      </c>
      <c r="Q24" s="3" t="s">
        <v>51</v>
      </c>
      <c r="R24" s="3" t="s">
        <v>51</v>
      </c>
      <c r="S24" s="3" t="s">
        <v>51</v>
      </c>
      <c r="T24" s="3" t="s">
        <v>51</v>
      </c>
      <c r="U24" s="3" t="s">
        <v>51</v>
      </c>
      <c r="V24" s="3" t="s">
        <v>51</v>
      </c>
      <c r="W24" s="3" t="s">
        <v>51</v>
      </c>
      <c r="X24" s="3" t="s">
        <v>51</v>
      </c>
      <c r="Y24" s="3" t="s">
        <v>51</v>
      </c>
      <c r="Z24" s="3" t="s">
        <v>51</v>
      </c>
      <c r="AA24" s="3" t="s">
        <v>51</v>
      </c>
      <c r="AB24" s="3" t="s">
        <v>51</v>
      </c>
      <c r="AC24" s="3" t="s">
        <v>51</v>
      </c>
      <c r="AD24" s="3" t="s">
        <v>51</v>
      </c>
      <c r="AE24" s="3" t="s">
        <v>51</v>
      </c>
      <c r="AF24" s="3" t="s">
        <v>51</v>
      </c>
      <c r="AG24" s="3" t="s">
        <v>51</v>
      </c>
      <c r="AH24" s="3" t="s">
        <v>51</v>
      </c>
      <c r="AI24" s="3" t="s">
        <v>51</v>
      </c>
      <c r="AJ24" s="3" t="s">
        <v>54</v>
      </c>
      <c r="AK24" s="3" t="s">
        <v>54</v>
      </c>
      <c r="AL24" s="3" t="s">
        <v>54</v>
      </c>
      <c r="AM24" s="3" t="s">
        <v>54</v>
      </c>
      <c r="AN24" s="3" t="s">
        <v>54</v>
      </c>
      <c r="AO24" s="3" t="s">
        <v>54</v>
      </c>
      <c r="AP24" s="4" t="s">
        <v>54</v>
      </c>
      <c r="AQ24" s="4" t="s">
        <v>54</v>
      </c>
    </row>
    <row r="25" spans="1:43" ht="67" customHeight="1" x14ac:dyDescent="0.35">
      <c r="A25" s="12" t="s">
        <v>242</v>
      </c>
      <c r="B25" s="5" t="s">
        <v>243</v>
      </c>
      <c r="C25" s="3" t="s">
        <v>244</v>
      </c>
      <c r="D25" s="6" t="s">
        <v>245</v>
      </c>
      <c r="E25" s="6"/>
      <c r="F25" s="6"/>
      <c r="G25" s="3" t="s">
        <v>246</v>
      </c>
      <c r="H25" s="3" t="e" vm="21">
        <v>#VALUE!</v>
      </c>
      <c r="I25" s="3" t="s">
        <v>49</v>
      </c>
      <c r="J25" s="3" t="s">
        <v>247</v>
      </c>
      <c r="K25" s="3">
        <v>131.16999999999999</v>
      </c>
      <c r="L25" s="3" t="s">
        <v>51</v>
      </c>
      <c r="M25" s="3" t="s">
        <v>51</v>
      </c>
      <c r="N25" s="3" t="s">
        <v>51</v>
      </c>
      <c r="O25" s="3" t="s">
        <v>51</v>
      </c>
      <c r="P25" s="3" t="s">
        <v>51</v>
      </c>
      <c r="Q25" s="3" t="s">
        <v>51</v>
      </c>
      <c r="R25" s="3" t="s">
        <v>51</v>
      </c>
      <c r="S25" s="3" t="s">
        <v>248</v>
      </c>
      <c r="T25" s="3">
        <v>244</v>
      </c>
      <c r="U25" s="3">
        <v>10</v>
      </c>
      <c r="V25" s="3" t="s">
        <v>53</v>
      </c>
      <c r="W25" s="3" t="s">
        <v>54</v>
      </c>
      <c r="X25" s="3" t="s">
        <v>158</v>
      </c>
      <c r="Y25" s="3" t="s">
        <v>51</v>
      </c>
      <c r="Z25" s="3" t="s">
        <v>51</v>
      </c>
      <c r="AA25" s="3" t="s">
        <v>51</v>
      </c>
      <c r="AB25" s="3" t="s">
        <v>51</v>
      </c>
      <c r="AC25" s="3" t="s">
        <v>51</v>
      </c>
      <c r="AD25" s="3" t="s">
        <v>51</v>
      </c>
      <c r="AE25" s="3" t="s">
        <v>51</v>
      </c>
      <c r="AF25" s="3" t="s">
        <v>51</v>
      </c>
      <c r="AG25" s="3" t="s">
        <v>51</v>
      </c>
      <c r="AH25" s="3" t="s">
        <v>249</v>
      </c>
      <c r="AI25" s="3" t="s">
        <v>51</v>
      </c>
      <c r="AJ25" s="3" t="s">
        <v>54</v>
      </c>
      <c r="AK25" s="3" t="s">
        <v>54</v>
      </c>
      <c r="AL25" s="3" t="s">
        <v>54</v>
      </c>
      <c r="AM25" s="3" t="s">
        <v>54</v>
      </c>
      <c r="AN25" s="3" t="s">
        <v>54</v>
      </c>
      <c r="AO25" s="3" t="s">
        <v>54</v>
      </c>
      <c r="AP25" s="4" t="s">
        <v>54</v>
      </c>
      <c r="AQ25" s="4" t="s">
        <v>54</v>
      </c>
    </row>
    <row r="26" spans="1:43" ht="43" customHeight="1" x14ac:dyDescent="0.35">
      <c r="A26" s="12" t="s">
        <v>250</v>
      </c>
      <c r="B26" s="5" t="s">
        <v>251</v>
      </c>
      <c r="C26" s="3" t="s">
        <v>252</v>
      </c>
      <c r="D26" s="6" t="s">
        <v>253</v>
      </c>
      <c r="E26" s="6"/>
      <c r="F26" s="6"/>
      <c r="G26" s="3" t="s">
        <v>254</v>
      </c>
      <c r="H26" s="3" t="e" vm="22">
        <v>#VALUE!</v>
      </c>
      <c r="I26" s="3" t="s">
        <v>49</v>
      </c>
      <c r="J26" s="3" t="s">
        <v>255</v>
      </c>
      <c r="K26" s="3">
        <v>60.05</v>
      </c>
      <c r="L26" s="3" t="s">
        <v>51</v>
      </c>
      <c r="M26" s="3" t="s">
        <v>51</v>
      </c>
      <c r="N26" s="3" t="s">
        <v>51</v>
      </c>
      <c r="O26" s="3" t="s">
        <v>256</v>
      </c>
      <c r="P26" s="3" t="s">
        <v>51</v>
      </c>
      <c r="Q26" s="3" t="s">
        <v>51</v>
      </c>
      <c r="R26" s="3" t="s">
        <v>51</v>
      </c>
      <c r="S26" s="3" t="s">
        <v>257</v>
      </c>
      <c r="T26" s="3">
        <v>5069</v>
      </c>
      <c r="U26" s="3">
        <v>68</v>
      </c>
      <c r="V26" s="3" t="s">
        <v>53</v>
      </c>
      <c r="W26" s="3" t="s">
        <v>54</v>
      </c>
      <c r="X26" s="3" t="s">
        <v>71</v>
      </c>
      <c r="Y26" s="3" t="s">
        <v>258</v>
      </c>
      <c r="Z26" s="3" t="s">
        <v>51</v>
      </c>
      <c r="AA26" s="3" t="s">
        <v>51</v>
      </c>
      <c r="AB26" s="3" t="s">
        <v>51</v>
      </c>
      <c r="AC26" s="3" t="s">
        <v>51</v>
      </c>
      <c r="AD26" s="3" t="s">
        <v>51</v>
      </c>
      <c r="AE26" s="3" t="s">
        <v>51</v>
      </c>
      <c r="AF26" s="3" t="s">
        <v>51</v>
      </c>
      <c r="AG26" s="3" t="s">
        <v>51</v>
      </c>
      <c r="AH26" s="3" t="s">
        <v>51</v>
      </c>
      <c r="AI26" s="3" t="s">
        <v>259</v>
      </c>
      <c r="AJ26" s="3" t="s">
        <v>54</v>
      </c>
      <c r="AK26" s="3" t="s">
        <v>54</v>
      </c>
      <c r="AL26" s="3" t="s">
        <v>54</v>
      </c>
      <c r="AM26" s="3" t="s">
        <v>53</v>
      </c>
      <c r="AN26" s="3" t="s">
        <v>54</v>
      </c>
      <c r="AO26" s="3" t="s">
        <v>54</v>
      </c>
      <c r="AP26" s="4" t="s">
        <v>54</v>
      </c>
      <c r="AQ26" s="4" t="s">
        <v>53</v>
      </c>
    </row>
    <row r="27" spans="1:43" ht="159.5" x14ac:dyDescent="0.35">
      <c r="A27" s="12" t="s">
        <v>260</v>
      </c>
      <c r="B27" s="5" t="s">
        <v>261</v>
      </c>
      <c r="C27" s="3" t="s">
        <v>262</v>
      </c>
      <c r="D27" s="6" t="s">
        <v>263</v>
      </c>
      <c r="E27" s="6"/>
      <c r="F27" s="6"/>
      <c r="G27" s="3" t="s">
        <v>264</v>
      </c>
      <c r="H27" s="3" t="e" vm="23">
        <v>#VALUE!</v>
      </c>
      <c r="I27" s="3" t="s">
        <v>49</v>
      </c>
      <c r="J27" s="3" t="s">
        <v>265</v>
      </c>
      <c r="K27" s="3">
        <v>72.06</v>
      </c>
      <c r="L27" s="3" t="s">
        <v>51</v>
      </c>
      <c r="M27" s="3" t="s">
        <v>51</v>
      </c>
      <c r="N27" s="3" t="s">
        <v>51</v>
      </c>
      <c r="O27" s="3" t="s">
        <v>266</v>
      </c>
      <c r="P27" s="3" t="s">
        <v>51</v>
      </c>
      <c r="Q27" s="3" t="s">
        <v>51</v>
      </c>
      <c r="R27" s="3" t="s">
        <v>51</v>
      </c>
      <c r="S27" s="3" t="s">
        <v>267</v>
      </c>
      <c r="T27" s="3">
        <v>4687</v>
      </c>
      <c r="U27" s="3">
        <v>72</v>
      </c>
      <c r="V27" s="3" t="s">
        <v>53</v>
      </c>
      <c r="W27" s="3" t="s">
        <v>53</v>
      </c>
      <c r="X27" s="3" t="s">
        <v>55</v>
      </c>
      <c r="Y27" s="3" t="s">
        <v>268</v>
      </c>
      <c r="Z27" s="3" t="s">
        <v>51</v>
      </c>
      <c r="AA27" s="3" t="s">
        <v>51</v>
      </c>
      <c r="AB27" s="3" t="s">
        <v>51</v>
      </c>
      <c r="AC27" s="3" t="s">
        <v>51</v>
      </c>
      <c r="AD27" s="3" t="s">
        <v>51</v>
      </c>
      <c r="AE27" s="3" t="s">
        <v>51</v>
      </c>
      <c r="AF27" s="3" t="s">
        <v>51</v>
      </c>
      <c r="AG27" s="3" t="s">
        <v>269</v>
      </c>
      <c r="AH27" s="3" t="s">
        <v>51</v>
      </c>
      <c r="AI27" s="3" t="s">
        <v>270</v>
      </c>
      <c r="AJ27" s="3" t="s">
        <v>54</v>
      </c>
      <c r="AK27" s="3" t="s">
        <v>54</v>
      </c>
      <c r="AL27" s="3" t="s">
        <v>54</v>
      </c>
      <c r="AM27" s="3" t="s">
        <v>53</v>
      </c>
      <c r="AN27" s="3" t="s">
        <v>54</v>
      </c>
      <c r="AO27" s="3" t="s">
        <v>54</v>
      </c>
      <c r="AP27" s="4" t="s">
        <v>54</v>
      </c>
      <c r="AQ27" s="4" t="s">
        <v>53</v>
      </c>
    </row>
    <row r="28" spans="1:43" ht="74.5" customHeight="1" x14ac:dyDescent="0.35">
      <c r="A28" s="12" t="s">
        <v>271</v>
      </c>
      <c r="B28" s="5" t="s">
        <v>272</v>
      </c>
      <c r="C28" s="3" t="s">
        <v>273</v>
      </c>
      <c r="D28" s="6" t="s">
        <v>274</v>
      </c>
      <c r="E28" s="6"/>
      <c r="F28" s="6"/>
      <c r="G28" s="3" t="s">
        <v>275</v>
      </c>
      <c r="H28" s="3" t="e" vm="24">
        <v>#VALUE!</v>
      </c>
      <c r="I28" s="3" t="s">
        <v>49</v>
      </c>
      <c r="J28" s="3" t="s">
        <v>276</v>
      </c>
      <c r="K28" s="3">
        <v>146.13999999999999</v>
      </c>
      <c r="L28" s="3" t="s">
        <v>51</v>
      </c>
      <c r="M28" s="3" t="s">
        <v>51</v>
      </c>
      <c r="N28" s="3" t="s">
        <v>51</v>
      </c>
      <c r="O28" s="3" t="s">
        <v>277</v>
      </c>
      <c r="P28" s="3" t="s">
        <v>51</v>
      </c>
      <c r="Q28" s="3" t="s">
        <v>51</v>
      </c>
      <c r="R28" s="3" t="s">
        <v>51</v>
      </c>
      <c r="S28" s="3" t="s">
        <v>278</v>
      </c>
      <c r="T28" s="3">
        <f>5334+187+38+26+5+2+1+1+1+1</f>
        <v>5596</v>
      </c>
      <c r="U28" s="3">
        <v>10</v>
      </c>
      <c r="V28" s="3" t="s">
        <v>53</v>
      </c>
      <c r="W28" s="3" t="s">
        <v>54</v>
      </c>
      <c r="X28" s="3" t="s">
        <v>71</v>
      </c>
      <c r="Y28" s="3" t="s">
        <v>279</v>
      </c>
      <c r="Z28" s="3" t="s">
        <v>51</v>
      </c>
      <c r="AA28" s="3" t="s">
        <v>51</v>
      </c>
      <c r="AB28" s="3" t="s">
        <v>51</v>
      </c>
      <c r="AC28" s="3" t="s">
        <v>51</v>
      </c>
      <c r="AD28" s="3" t="s">
        <v>51</v>
      </c>
      <c r="AE28" s="3" t="s">
        <v>51</v>
      </c>
      <c r="AF28" s="3" t="s">
        <v>51</v>
      </c>
      <c r="AG28" s="3" t="s">
        <v>51</v>
      </c>
      <c r="AH28" s="3" t="s">
        <v>51</v>
      </c>
      <c r="AI28" s="3" t="s">
        <v>280</v>
      </c>
      <c r="AJ28" s="3" t="s">
        <v>54</v>
      </c>
      <c r="AK28" s="3" t="s">
        <v>54</v>
      </c>
      <c r="AL28" s="3" t="s">
        <v>54</v>
      </c>
      <c r="AM28" s="3" t="s">
        <v>53</v>
      </c>
      <c r="AN28" s="3" t="s">
        <v>54</v>
      </c>
      <c r="AO28" s="3" t="s">
        <v>54</v>
      </c>
      <c r="AP28" s="4" t="s">
        <v>54</v>
      </c>
      <c r="AQ28" s="4" t="s">
        <v>54</v>
      </c>
    </row>
    <row r="29" spans="1:43" ht="51" customHeight="1" x14ac:dyDescent="0.35">
      <c r="A29" s="12" t="s">
        <v>281</v>
      </c>
      <c r="B29" s="5" t="s">
        <v>282</v>
      </c>
      <c r="C29" s="3" t="s">
        <v>283</v>
      </c>
      <c r="D29" s="6" t="s">
        <v>284</v>
      </c>
      <c r="E29" s="6"/>
      <c r="F29" s="6"/>
      <c r="G29" s="3" t="s">
        <v>285</v>
      </c>
      <c r="H29" s="3" t="e" vm="25">
        <v>#VALUE!</v>
      </c>
      <c r="I29" s="3" t="s">
        <v>49</v>
      </c>
      <c r="J29" s="3" t="s">
        <v>286</v>
      </c>
      <c r="K29" s="3">
        <v>137.13999999999999</v>
      </c>
      <c r="L29" s="3" t="s">
        <v>51</v>
      </c>
      <c r="M29" s="3" t="s">
        <v>51</v>
      </c>
      <c r="N29" s="3" t="s">
        <v>51</v>
      </c>
      <c r="O29" s="3" t="s">
        <v>51</v>
      </c>
      <c r="P29" s="3" t="s">
        <v>51</v>
      </c>
      <c r="Q29" s="3" t="s">
        <v>51</v>
      </c>
      <c r="R29" s="3" t="s">
        <v>51</v>
      </c>
      <c r="S29" s="3" t="s">
        <v>287</v>
      </c>
      <c r="T29" s="3">
        <f>172+151+5+1+1+1+1+1+1</f>
        <v>334</v>
      </c>
      <c r="U29" s="3">
        <v>9</v>
      </c>
      <c r="V29" s="3" t="s">
        <v>54</v>
      </c>
      <c r="W29" s="3" t="s">
        <v>53</v>
      </c>
      <c r="X29" s="3" t="s">
        <v>51</v>
      </c>
      <c r="Y29" s="3" t="s">
        <v>51</v>
      </c>
      <c r="Z29" s="3" t="s">
        <v>51</v>
      </c>
      <c r="AA29" s="3" t="s">
        <v>51</v>
      </c>
      <c r="AB29" s="3" t="s">
        <v>51</v>
      </c>
      <c r="AC29" s="3" t="s">
        <v>51</v>
      </c>
      <c r="AD29" s="3" t="s">
        <v>51</v>
      </c>
      <c r="AE29" s="3" t="s">
        <v>51</v>
      </c>
      <c r="AF29" s="3" t="s">
        <v>51</v>
      </c>
      <c r="AG29" s="3" t="s">
        <v>51</v>
      </c>
      <c r="AH29" s="3" t="s">
        <v>51</v>
      </c>
      <c r="AI29" s="3" t="s">
        <v>51</v>
      </c>
      <c r="AJ29" s="3" t="s">
        <v>54</v>
      </c>
      <c r="AK29" s="3" t="s">
        <v>54</v>
      </c>
      <c r="AL29" s="3" t="s">
        <v>54</v>
      </c>
      <c r="AM29" s="3" t="s">
        <v>53</v>
      </c>
      <c r="AN29" s="3" t="s">
        <v>54</v>
      </c>
      <c r="AO29" s="3" t="s">
        <v>54</v>
      </c>
      <c r="AP29" s="4" t="s">
        <v>54</v>
      </c>
      <c r="AQ29" s="4" t="s">
        <v>54</v>
      </c>
    </row>
    <row r="30" spans="1:43" x14ac:dyDescent="0.35">
      <c r="A30" s="12" t="s">
        <v>288</v>
      </c>
      <c r="B30" s="5" t="s">
        <v>240</v>
      </c>
      <c r="C30" s="3" t="s">
        <v>289</v>
      </c>
      <c r="D30" s="6" t="s">
        <v>290</v>
      </c>
      <c r="E30" s="6"/>
      <c r="F30" s="6"/>
      <c r="G30" s="3"/>
      <c r="H30" s="3"/>
      <c r="I30" s="3"/>
      <c r="J30" s="3"/>
      <c r="K30" s="3">
        <v>152.15</v>
      </c>
      <c r="L30" s="3" t="s">
        <v>51</v>
      </c>
      <c r="M30" s="3" t="s">
        <v>51</v>
      </c>
      <c r="N30" s="3" t="s">
        <v>51</v>
      </c>
      <c r="O30" s="3" t="s">
        <v>51</v>
      </c>
      <c r="P30" s="3" t="s">
        <v>51</v>
      </c>
      <c r="Q30" s="3" t="s">
        <v>51</v>
      </c>
      <c r="R30" s="3" t="s">
        <v>51</v>
      </c>
      <c r="S30" s="3" t="s">
        <v>51</v>
      </c>
      <c r="T30" s="3" t="s">
        <v>51</v>
      </c>
      <c r="U30" s="3" t="s">
        <v>51</v>
      </c>
      <c r="V30" s="3" t="s">
        <v>51</v>
      </c>
      <c r="W30" s="3" t="s">
        <v>51</v>
      </c>
      <c r="X30" s="3" t="s">
        <v>51</v>
      </c>
      <c r="Y30" s="3" t="s">
        <v>51</v>
      </c>
      <c r="Z30" s="3" t="s">
        <v>51</v>
      </c>
      <c r="AA30" s="3" t="s">
        <v>51</v>
      </c>
      <c r="AB30" s="3" t="s">
        <v>51</v>
      </c>
      <c r="AC30" s="3" t="s">
        <v>51</v>
      </c>
      <c r="AD30" s="3" t="s">
        <v>51</v>
      </c>
      <c r="AE30" s="3" t="s">
        <v>51</v>
      </c>
      <c r="AF30" s="3" t="s">
        <v>51</v>
      </c>
      <c r="AG30" s="3" t="s">
        <v>51</v>
      </c>
      <c r="AH30" s="3" t="s">
        <v>51</v>
      </c>
      <c r="AI30" s="3" t="s">
        <v>51</v>
      </c>
      <c r="AJ30" s="3" t="s">
        <v>54</v>
      </c>
      <c r="AK30" s="3" t="s">
        <v>54</v>
      </c>
      <c r="AL30" s="3" t="s">
        <v>54</v>
      </c>
      <c r="AM30" s="3" t="s">
        <v>54</v>
      </c>
      <c r="AN30" s="3" t="s">
        <v>54</v>
      </c>
      <c r="AO30" s="3" t="s">
        <v>54</v>
      </c>
      <c r="AP30" s="4" t="s">
        <v>54</v>
      </c>
      <c r="AQ30" s="4" t="s">
        <v>54</v>
      </c>
    </row>
    <row r="31" spans="1:43" ht="116" x14ac:dyDescent="0.35">
      <c r="A31" s="12" t="s">
        <v>291</v>
      </c>
      <c r="B31" s="5" t="s">
        <v>292</v>
      </c>
      <c r="C31" s="3" t="s">
        <v>293</v>
      </c>
      <c r="D31" s="6" t="s">
        <v>294</v>
      </c>
      <c r="E31" s="6"/>
      <c r="F31" s="6"/>
      <c r="G31" s="3" t="s">
        <v>295</v>
      </c>
      <c r="H31" s="3" t="e" vm="26">
        <v>#VALUE!</v>
      </c>
      <c r="I31" s="3" t="s">
        <v>49</v>
      </c>
      <c r="J31" s="3" t="s">
        <v>296</v>
      </c>
      <c r="K31" s="3">
        <v>133.1</v>
      </c>
      <c r="L31" s="3" t="s">
        <v>51</v>
      </c>
      <c r="M31" s="3" t="s">
        <v>51</v>
      </c>
      <c r="N31" s="3" t="s">
        <v>51</v>
      </c>
      <c r="O31" s="3" t="s">
        <v>51</v>
      </c>
      <c r="P31" s="3" t="s">
        <v>51</v>
      </c>
      <c r="Q31" s="3" t="s">
        <v>51</v>
      </c>
      <c r="R31" s="3" t="s">
        <v>51</v>
      </c>
      <c r="S31" s="3" t="s">
        <v>297</v>
      </c>
      <c r="T31" s="3">
        <f>351+19+1+1</f>
        <v>372</v>
      </c>
      <c r="U31" s="3">
        <v>4</v>
      </c>
      <c r="V31" s="3" t="s">
        <v>53</v>
      </c>
      <c r="W31" s="3" t="s">
        <v>54</v>
      </c>
      <c r="X31" s="3" t="s">
        <v>90</v>
      </c>
      <c r="Y31" s="3" t="s">
        <v>51</v>
      </c>
      <c r="Z31" s="3" t="s">
        <v>51</v>
      </c>
      <c r="AA31" s="3" t="s">
        <v>51</v>
      </c>
      <c r="AB31" s="3" t="s">
        <v>51</v>
      </c>
      <c r="AC31" s="3" t="s">
        <v>51</v>
      </c>
      <c r="AD31" s="3" t="s">
        <v>51</v>
      </c>
      <c r="AE31" s="3" t="s">
        <v>51</v>
      </c>
      <c r="AF31" s="3" t="s">
        <v>51</v>
      </c>
      <c r="AG31" s="3" t="s">
        <v>298</v>
      </c>
      <c r="AH31" s="3" t="s">
        <v>51</v>
      </c>
      <c r="AI31" s="3" t="s">
        <v>51</v>
      </c>
      <c r="AJ31" s="3" t="s">
        <v>54</v>
      </c>
      <c r="AK31" s="3" t="s">
        <v>54</v>
      </c>
      <c r="AL31" s="3" t="s">
        <v>54</v>
      </c>
      <c r="AM31" s="3" t="s">
        <v>54</v>
      </c>
      <c r="AN31" s="3" t="s">
        <v>54</v>
      </c>
      <c r="AO31" s="3" t="s">
        <v>54</v>
      </c>
      <c r="AP31" s="4" t="s">
        <v>54</v>
      </c>
      <c r="AQ31" s="4" t="s">
        <v>54</v>
      </c>
    </row>
    <row r="32" spans="1:43" ht="33.65" customHeight="1" x14ac:dyDescent="0.35">
      <c r="A32" s="12" t="s">
        <v>299</v>
      </c>
      <c r="B32" s="5" t="s">
        <v>300</v>
      </c>
      <c r="C32" s="3" t="s">
        <v>301</v>
      </c>
      <c r="D32" s="6" t="s">
        <v>302</v>
      </c>
      <c r="E32" s="6"/>
      <c r="F32" s="6"/>
      <c r="G32" s="3" t="s">
        <v>303</v>
      </c>
      <c r="H32" s="3" t="e" vm="27">
        <v>#VALUE!</v>
      </c>
      <c r="I32" s="3" t="s">
        <v>49</v>
      </c>
      <c r="J32" s="3" t="s">
        <v>304</v>
      </c>
      <c r="K32" s="3">
        <v>78.11</v>
      </c>
      <c r="L32" s="3" t="s">
        <v>66</v>
      </c>
      <c r="M32" s="3" t="s">
        <v>67</v>
      </c>
      <c r="N32" s="3" t="s">
        <v>51</v>
      </c>
      <c r="O32" s="3" t="s">
        <v>305</v>
      </c>
      <c r="P32" s="3" t="s">
        <v>306</v>
      </c>
      <c r="Q32" s="3" t="s">
        <v>307</v>
      </c>
      <c r="R32" s="3" t="s">
        <v>51</v>
      </c>
      <c r="S32" s="3" t="s">
        <v>308</v>
      </c>
      <c r="T32" s="3">
        <v>1978</v>
      </c>
      <c r="U32" s="3">
        <v>44</v>
      </c>
      <c r="V32" s="3" t="s">
        <v>53</v>
      </c>
      <c r="W32" s="3" t="s">
        <v>53</v>
      </c>
      <c r="X32" s="3" t="s">
        <v>55</v>
      </c>
      <c r="Y32" s="3" t="s">
        <v>258</v>
      </c>
      <c r="Z32" s="3"/>
      <c r="AA32" s="3"/>
      <c r="AB32" s="3"/>
      <c r="AC32" s="3"/>
      <c r="AD32" s="3"/>
      <c r="AE32" s="3" t="s">
        <v>51</v>
      </c>
      <c r="AF32" s="3" t="s">
        <v>51</v>
      </c>
      <c r="AG32" s="3" t="s">
        <v>309</v>
      </c>
      <c r="AH32" s="3" t="s">
        <v>73</v>
      </c>
      <c r="AI32" s="3" t="s">
        <v>310</v>
      </c>
      <c r="AJ32" s="3" t="s">
        <v>53</v>
      </c>
      <c r="AK32" s="3" t="s">
        <v>53</v>
      </c>
      <c r="AL32" s="3" t="s">
        <v>53</v>
      </c>
      <c r="AM32" s="3" t="s">
        <v>53</v>
      </c>
      <c r="AN32" s="3" t="s">
        <v>54</v>
      </c>
      <c r="AO32" s="3" t="s">
        <v>54</v>
      </c>
      <c r="AP32" s="4" t="s">
        <v>53</v>
      </c>
      <c r="AQ32" s="4" t="s">
        <v>53</v>
      </c>
    </row>
    <row r="33" spans="1:43" ht="145" x14ac:dyDescent="0.35">
      <c r="A33" s="12" t="s">
        <v>311</v>
      </c>
      <c r="B33" s="5" t="s">
        <v>312</v>
      </c>
      <c r="C33" s="3" t="s">
        <v>313</v>
      </c>
      <c r="D33" s="6" t="s">
        <v>314</v>
      </c>
      <c r="E33" s="6"/>
      <c r="F33" s="6"/>
      <c r="G33" s="3" t="s">
        <v>315</v>
      </c>
      <c r="H33" s="3" t="e" vm="28">
        <v>#VALUE!</v>
      </c>
      <c r="I33" s="3" t="s">
        <v>49</v>
      </c>
      <c r="J33" s="3" t="s">
        <v>316</v>
      </c>
      <c r="K33" s="3">
        <v>74.12</v>
      </c>
      <c r="L33" s="3" t="s">
        <v>51</v>
      </c>
      <c r="M33" s="3" t="s">
        <v>51</v>
      </c>
      <c r="N33" s="3" t="s">
        <v>51</v>
      </c>
      <c r="O33" s="3" t="s">
        <v>317</v>
      </c>
      <c r="P33" s="3" t="s">
        <v>51</v>
      </c>
      <c r="Q33" s="3" t="s">
        <v>51</v>
      </c>
      <c r="R33" s="3" t="s">
        <v>51</v>
      </c>
      <c r="S33" s="3" t="s">
        <v>318</v>
      </c>
      <c r="T33" s="3">
        <v>6596</v>
      </c>
      <c r="U33" s="3">
        <v>80</v>
      </c>
      <c r="V33" s="3" t="s">
        <v>53</v>
      </c>
      <c r="W33" s="3" t="s">
        <v>53</v>
      </c>
      <c r="X33" s="3" t="s">
        <v>55</v>
      </c>
      <c r="Y33" s="3" t="s">
        <v>56</v>
      </c>
      <c r="Z33" s="3" t="s">
        <v>319</v>
      </c>
      <c r="AA33" s="3" t="s">
        <v>51</v>
      </c>
      <c r="AB33" s="3" t="s">
        <v>51</v>
      </c>
      <c r="AC33" s="3" t="s">
        <v>51</v>
      </c>
      <c r="AD33" s="3" t="s">
        <v>51</v>
      </c>
      <c r="AE33" s="3" t="s">
        <v>51</v>
      </c>
      <c r="AF33" s="3" t="s">
        <v>51</v>
      </c>
      <c r="AG33" s="3" t="s">
        <v>51</v>
      </c>
      <c r="AH33" s="3" t="s">
        <v>51</v>
      </c>
      <c r="AI33" s="3" t="s">
        <v>59</v>
      </c>
      <c r="AJ33" s="3" t="s">
        <v>54</v>
      </c>
      <c r="AK33" s="3" t="s">
        <v>54</v>
      </c>
      <c r="AL33" s="3" t="s">
        <v>54</v>
      </c>
      <c r="AM33" s="3" t="s">
        <v>53</v>
      </c>
      <c r="AN33" s="3" t="s">
        <v>54</v>
      </c>
      <c r="AO33" s="3" t="s">
        <v>54</v>
      </c>
      <c r="AP33" s="4" t="s">
        <v>54</v>
      </c>
      <c r="AQ33" s="4" t="s">
        <v>53</v>
      </c>
    </row>
    <row r="34" spans="1:43" ht="116" x14ac:dyDescent="0.35">
      <c r="A34" s="12" t="s">
        <v>320</v>
      </c>
      <c r="B34" s="5" t="s">
        <v>321</v>
      </c>
      <c r="C34" s="3" t="s">
        <v>322</v>
      </c>
      <c r="D34" s="6" t="s">
        <v>323</v>
      </c>
      <c r="E34" s="6"/>
      <c r="F34" s="6"/>
      <c r="G34" s="3" t="s">
        <v>324</v>
      </c>
      <c r="H34" s="3" t="e" vm="29">
        <v>#VALUE!</v>
      </c>
      <c r="I34" s="3" t="s">
        <v>49</v>
      </c>
      <c r="J34" s="3" t="s">
        <v>325</v>
      </c>
      <c r="K34" s="3">
        <v>88.11</v>
      </c>
      <c r="L34" s="3" t="s">
        <v>51</v>
      </c>
      <c r="M34" s="3" t="s">
        <v>51</v>
      </c>
      <c r="N34" s="3" t="s">
        <v>51</v>
      </c>
      <c r="O34" s="3" t="s">
        <v>326</v>
      </c>
      <c r="P34" s="3" t="s">
        <v>51</v>
      </c>
      <c r="Q34" s="3" t="s">
        <v>51</v>
      </c>
      <c r="R34" s="3" t="s">
        <v>51</v>
      </c>
      <c r="S34" s="3" t="s">
        <v>327</v>
      </c>
      <c r="T34" s="3">
        <v>2102</v>
      </c>
      <c r="U34" s="3">
        <v>14</v>
      </c>
      <c r="V34" s="3" t="s">
        <v>53</v>
      </c>
      <c r="W34" s="3" t="s">
        <v>54</v>
      </c>
      <c r="X34" s="3" t="s">
        <v>90</v>
      </c>
      <c r="Y34" s="3" t="s">
        <v>56</v>
      </c>
      <c r="Z34" s="3" t="s">
        <v>51</v>
      </c>
      <c r="AA34" s="3" t="s">
        <v>51</v>
      </c>
      <c r="AB34" s="3" t="s">
        <v>51</v>
      </c>
      <c r="AC34" s="3" t="s">
        <v>51</v>
      </c>
      <c r="AD34" s="3" t="s">
        <v>51</v>
      </c>
      <c r="AE34" s="3" t="s">
        <v>51</v>
      </c>
      <c r="AF34" s="3" t="s">
        <v>51</v>
      </c>
      <c r="AG34" s="3" t="s">
        <v>51</v>
      </c>
      <c r="AH34" s="3" t="s">
        <v>51</v>
      </c>
      <c r="AI34" s="3" t="s">
        <v>328</v>
      </c>
      <c r="AJ34" s="3" t="s">
        <v>54</v>
      </c>
      <c r="AK34" s="3" t="s">
        <v>54</v>
      </c>
      <c r="AL34" s="3" t="s">
        <v>54</v>
      </c>
      <c r="AM34" s="3" t="s">
        <v>53</v>
      </c>
      <c r="AN34" s="3" t="s">
        <v>54</v>
      </c>
      <c r="AO34" s="3" t="s">
        <v>54</v>
      </c>
      <c r="AP34" s="4" t="s">
        <v>54</v>
      </c>
      <c r="AQ34" s="4" t="s">
        <v>54</v>
      </c>
    </row>
    <row r="35" spans="1:43" ht="47.15" customHeight="1" x14ac:dyDescent="0.35">
      <c r="A35" s="12" t="s">
        <v>329</v>
      </c>
      <c r="B35" s="5" t="s">
        <v>330</v>
      </c>
      <c r="C35" s="3" t="s">
        <v>331</v>
      </c>
      <c r="D35" s="6" t="s">
        <v>332</v>
      </c>
      <c r="E35" s="6"/>
      <c r="F35" s="6"/>
      <c r="G35" s="3" t="s">
        <v>333</v>
      </c>
      <c r="H35" s="3" t="e" vm="30">
        <v>#VALUE!</v>
      </c>
      <c r="I35" s="3" t="s">
        <v>49</v>
      </c>
      <c r="J35" s="3" t="s">
        <v>334</v>
      </c>
      <c r="K35" s="3">
        <v>85.1</v>
      </c>
      <c r="L35" s="3" t="s">
        <v>51</v>
      </c>
      <c r="M35" s="3" t="s">
        <v>51</v>
      </c>
      <c r="N35" s="3" t="s">
        <v>51</v>
      </c>
      <c r="O35" s="3" t="s">
        <v>51</v>
      </c>
      <c r="P35" s="3" t="s">
        <v>51</v>
      </c>
      <c r="Q35" s="3" t="s">
        <v>51</v>
      </c>
      <c r="R35" s="3" t="s">
        <v>335</v>
      </c>
      <c r="S35" s="3" t="s">
        <v>336</v>
      </c>
      <c r="T35" s="3">
        <v>536</v>
      </c>
      <c r="U35" s="3">
        <v>27</v>
      </c>
      <c r="V35" s="3" t="s">
        <v>53</v>
      </c>
      <c r="W35" s="3" t="s">
        <v>53</v>
      </c>
      <c r="X35" s="3" t="s">
        <v>149</v>
      </c>
      <c r="Y35" s="3" t="s">
        <v>56</v>
      </c>
      <c r="Z35" s="3" t="s">
        <v>51</v>
      </c>
      <c r="AA35" s="3" t="s">
        <v>337</v>
      </c>
      <c r="AB35" s="3" t="s">
        <v>51</v>
      </c>
      <c r="AC35" s="3" t="s">
        <v>51</v>
      </c>
      <c r="AD35" s="3" t="s">
        <v>51</v>
      </c>
      <c r="AE35" s="3" t="s">
        <v>51</v>
      </c>
      <c r="AF35" s="3" t="s">
        <v>51</v>
      </c>
      <c r="AG35" s="3" t="s">
        <v>51</v>
      </c>
      <c r="AH35" s="3" t="s">
        <v>51</v>
      </c>
      <c r="AI35" s="3" t="s">
        <v>51</v>
      </c>
      <c r="AJ35" s="3" t="s">
        <v>54</v>
      </c>
      <c r="AK35" s="3" t="s">
        <v>53</v>
      </c>
      <c r="AL35" s="3" t="s">
        <v>54</v>
      </c>
      <c r="AM35" s="3" t="s">
        <v>53</v>
      </c>
      <c r="AN35" s="3" t="s">
        <v>54</v>
      </c>
      <c r="AO35" s="3" t="s">
        <v>54</v>
      </c>
      <c r="AP35" s="4" t="s">
        <v>54</v>
      </c>
      <c r="AQ35" s="4" t="s">
        <v>53</v>
      </c>
    </row>
    <row r="36" spans="1:43" ht="174" x14ac:dyDescent="0.35">
      <c r="A36" s="12" t="s">
        <v>338</v>
      </c>
      <c r="B36" s="5" t="s">
        <v>339</v>
      </c>
      <c r="C36" s="3" t="s">
        <v>340</v>
      </c>
      <c r="D36" s="6" t="s">
        <v>341</v>
      </c>
      <c r="E36" s="6"/>
      <c r="F36" s="6"/>
      <c r="G36" s="3" t="s">
        <v>342</v>
      </c>
      <c r="H36" s="3" t="e" vm="31">
        <v>#VALUE!</v>
      </c>
      <c r="I36" s="3" t="s">
        <v>49</v>
      </c>
      <c r="J36" s="3" t="s">
        <v>343</v>
      </c>
      <c r="K36" s="3">
        <v>113.16</v>
      </c>
      <c r="L36" s="3" t="s">
        <v>51</v>
      </c>
      <c r="M36" s="3" t="s">
        <v>51</v>
      </c>
      <c r="N36" s="3" t="s">
        <v>51</v>
      </c>
      <c r="O36" s="3" t="s">
        <v>344</v>
      </c>
      <c r="P36" s="3" t="s">
        <v>51</v>
      </c>
      <c r="Q36" s="3" t="s">
        <v>51</v>
      </c>
      <c r="R36" s="3" t="s">
        <v>51</v>
      </c>
      <c r="S36" s="3" t="s">
        <v>345</v>
      </c>
      <c r="T36" s="3">
        <v>1879</v>
      </c>
      <c r="U36" s="3">
        <v>28</v>
      </c>
      <c r="V36" s="3" t="s">
        <v>53</v>
      </c>
      <c r="W36" s="3" t="s">
        <v>54</v>
      </c>
      <c r="X36" s="3" t="s">
        <v>71</v>
      </c>
      <c r="Y36" s="3" t="s">
        <v>56</v>
      </c>
      <c r="Z36" s="3" t="s">
        <v>51</v>
      </c>
      <c r="AA36" s="3" t="s">
        <v>51</v>
      </c>
      <c r="AB36" s="3" t="s">
        <v>51</v>
      </c>
      <c r="AC36" s="3" t="s">
        <v>51</v>
      </c>
      <c r="AD36" s="3" t="s">
        <v>51</v>
      </c>
      <c r="AE36" s="3" t="s">
        <v>51</v>
      </c>
      <c r="AF36" s="3" t="s">
        <v>51</v>
      </c>
      <c r="AG36" s="3" t="s">
        <v>51</v>
      </c>
      <c r="AH36" s="3" t="s">
        <v>51</v>
      </c>
      <c r="AI36" s="3" t="s">
        <v>93</v>
      </c>
      <c r="AJ36" s="3" t="s">
        <v>54</v>
      </c>
      <c r="AK36" s="3" t="s">
        <v>54</v>
      </c>
      <c r="AL36" s="3" t="s">
        <v>54</v>
      </c>
      <c r="AM36" s="3" t="s">
        <v>53</v>
      </c>
      <c r="AN36" s="3" t="s">
        <v>54</v>
      </c>
      <c r="AO36" s="3" t="s">
        <v>54</v>
      </c>
      <c r="AP36" s="4" t="s">
        <v>54</v>
      </c>
      <c r="AQ36" s="4" t="s">
        <v>53</v>
      </c>
    </row>
    <row r="37" spans="1:43" ht="145" x14ac:dyDescent="0.35">
      <c r="A37" s="12" t="s">
        <v>346</v>
      </c>
      <c r="B37" s="5" t="s">
        <v>347</v>
      </c>
      <c r="C37" s="3" t="s">
        <v>348</v>
      </c>
      <c r="D37" s="6" t="s">
        <v>349</v>
      </c>
      <c r="E37" s="6"/>
      <c r="F37" s="6"/>
      <c r="G37" s="3" t="s">
        <v>350</v>
      </c>
      <c r="H37" s="3" t="e" vm="32">
        <v>#VALUE!</v>
      </c>
      <c r="I37" s="3" t="s">
        <v>49</v>
      </c>
      <c r="J37" s="3" t="s">
        <v>351</v>
      </c>
      <c r="K37" s="3">
        <v>110.11</v>
      </c>
      <c r="L37" s="3" t="s">
        <v>352</v>
      </c>
      <c r="M37" s="3" t="s">
        <v>353</v>
      </c>
      <c r="N37" s="3" t="s">
        <v>51</v>
      </c>
      <c r="O37" s="3" t="s">
        <v>354</v>
      </c>
      <c r="P37" s="3" t="s">
        <v>355</v>
      </c>
      <c r="Q37" s="3" t="s">
        <v>353</v>
      </c>
      <c r="R37" s="3" t="s">
        <v>69</v>
      </c>
      <c r="S37" s="3" t="s">
        <v>356</v>
      </c>
      <c r="T37" s="3">
        <v>2973</v>
      </c>
      <c r="U37" s="3">
        <v>33</v>
      </c>
      <c r="V37" s="3" t="s">
        <v>53</v>
      </c>
      <c r="W37" s="3" t="s">
        <v>53</v>
      </c>
      <c r="X37" s="3" t="s">
        <v>90</v>
      </c>
      <c r="Y37" s="3" t="s">
        <v>56</v>
      </c>
      <c r="Z37" s="3" t="s">
        <v>51</v>
      </c>
      <c r="AA37" s="3" t="s">
        <v>357</v>
      </c>
      <c r="AB37" s="3" t="s">
        <v>51</v>
      </c>
      <c r="AC37" s="3" t="s">
        <v>51</v>
      </c>
      <c r="AD37" s="3" t="s">
        <v>51</v>
      </c>
      <c r="AE37" s="3" t="s">
        <v>51</v>
      </c>
      <c r="AF37" s="3" t="s">
        <v>51</v>
      </c>
      <c r="AG37" s="3" t="s">
        <v>51</v>
      </c>
      <c r="AH37" s="3" t="s">
        <v>249</v>
      </c>
      <c r="AI37" s="3" t="s">
        <v>358</v>
      </c>
      <c r="AJ37" s="3" t="s">
        <v>53</v>
      </c>
      <c r="AK37" s="3" t="s">
        <v>53</v>
      </c>
      <c r="AL37" s="3" t="s">
        <v>53</v>
      </c>
      <c r="AM37" s="3" t="s">
        <v>53</v>
      </c>
      <c r="AN37" s="3" t="s">
        <v>54</v>
      </c>
      <c r="AO37" s="3" t="s">
        <v>54</v>
      </c>
      <c r="AP37" s="4" t="s">
        <v>53</v>
      </c>
      <c r="AQ37" s="4" t="s">
        <v>53</v>
      </c>
    </row>
    <row r="38" spans="1:43" ht="46" customHeight="1" x14ac:dyDescent="0.45">
      <c r="A38" s="12" t="s">
        <v>359</v>
      </c>
      <c r="B38" s="5" t="s">
        <v>360</v>
      </c>
      <c r="C38" s="3" t="s">
        <v>361</v>
      </c>
      <c r="D38" s="6" t="s">
        <v>362</v>
      </c>
      <c r="E38" s="6"/>
      <c r="F38" s="6"/>
      <c r="G38" s="3" t="s">
        <v>363</v>
      </c>
      <c r="H38" s="3" t="e" vm="33">
        <v>#VALUE!</v>
      </c>
      <c r="I38" s="3" t="s">
        <v>49</v>
      </c>
      <c r="J38" s="3" t="s">
        <v>364</v>
      </c>
      <c r="K38" s="3">
        <v>44.01</v>
      </c>
      <c r="L38" s="3" t="s">
        <v>51</v>
      </c>
      <c r="M38" s="3" t="s">
        <v>51</v>
      </c>
      <c r="N38" s="3" t="s">
        <v>51</v>
      </c>
      <c r="O38" s="3" t="s">
        <v>51</v>
      </c>
      <c r="P38" s="3" t="s">
        <v>51</v>
      </c>
      <c r="Q38" s="3" t="s">
        <v>51</v>
      </c>
      <c r="R38" s="3" t="s">
        <v>51</v>
      </c>
      <c r="S38" s="3" t="s">
        <v>365</v>
      </c>
      <c r="T38" s="3">
        <f>1002+190+130+129+77+14+6+1+1+1</f>
        <v>1551</v>
      </c>
      <c r="U38" s="3">
        <v>10</v>
      </c>
      <c r="V38" s="3" t="s">
        <v>54</v>
      </c>
      <c r="W38" s="3" t="s">
        <v>54</v>
      </c>
      <c r="X38" s="3" t="s">
        <v>51</v>
      </c>
      <c r="Y38" s="3" t="s">
        <v>51</v>
      </c>
      <c r="Z38" s="3" t="s">
        <v>51</v>
      </c>
      <c r="AA38" s="3" t="s">
        <v>51</v>
      </c>
      <c r="AB38" s="3" t="s">
        <v>51</v>
      </c>
      <c r="AC38" s="3" t="s">
        <v>51</v>
      </c>
      <c r="AD38" s="3" t="s">
        <v>51</v>
      </c>
      <c r="AE38" s="3" t="s">
        <v>51</v>
      </c>
      <c r="AF38" s="3" t="s">
        <v>51</v>
      </c>
      <c r="AG38" s="3" t="s">
        <v>51</v>
      </c>
      <c r="AH38" s="3" t="s">
        <v>51</v>
      </c>
      <c r="AI38" s="3" t="s">
        <v>366</v>
      </c>
      <c r="AJ38" s="3" t="s">
        <v>54</v>
      </c>
      <c r="AK38" s="3" t="s">
        <v>54</v>
      </c>
      <c r="AL38" s="3" t="s">
        <v>54</v>
      </c>
      <c r="AM38" s="3" t="s">
        <v>54</v>
      </c>
      <c r="AN38" s="3" t="s">
        <v>54</v>
      </c>
      <c r="AO38" s="3" t="s">
        <v>54</v>
      </c>
      <c r="AP38" s="4" t="s">
        <v>54</v>
      </c>
      <c r="AQ38" s="4" t="s">
        <v>54</v>
      </c>
    </row>
    <row r="39" spans="1:43" ht="56.5" customHeight="1" x14ac:dyDescent="0.35">
      <c r="A39" s="12" t="s">
        <v>367</v>
      </c>
      <c r="B39" s="5" t="s">
        <v>368</v>
      </c>
      <c r="C39" s="3" t="s">
        <v>369</v>
      </c>
      <c r="D39" s="6" t="s">
        <v>370</v>
      </c>
      <c r="E39" s="6"/>
      <c r="F39" s="6"/>
      <c r="G39" s="3" t="s">
        <v>371</v>
      </c>
      <c r="H39" s="3" t="e" vm="34">
        <v>#VALUE!</v>
      </c>
      <c r="I39" s="3" t="s">
        <v>49</v>
      </c>
      <c r="J39" s="3" t="s">
        <v>372</v>
      </c>
      <c r="K39" s="3">
        <v>122.12</v>
      </c>
      <c r="L39" s="3" t="s">
        <v>51</v>
      </c>
      <c r="M39" s="3" t="s">
        <v>51</v>
      </c>
      <c r="N39" s="3" t="s">
        <v>51</v>
      </c>
      <c r="O39" s="3" t="s">
        <v>51</v>
      </c>
      <c r="P39" s="3" t="s">
        <v>51</v>
      </c>
      <c r="Q39" s="3" t="s">
        <v>51</v>
      </c>
      <c r="R39" s="3" t="s">
        <v>51</v>
      </c>
      <c r="S39" s="3" t="s">
        <v>373</v>
      </c>
      <c r="T39" s="3">
        <f>112+38+2</f>
        <v>152</v>
      </c>
      <c r="U39" s="3">
        <v>4</v>
      </c>
      <c r="V39" s="3" t="s">
        <v>53</v>
      </c>
      <c r="W39" s="3" t="s">
        <v>54</v>
      </c>
      <c r="X39" s="3" t="s">
        <v>82</v>
      </c>
      <c r="Y39" s="3" t="s">
        <v>51</v>
      </c>
      <c r="Z39" s="3" t="s">
        <v>51</v>
      </c>
      <c r="AA39" s="3" t="s">
        <v>51</v>
      </c>
      <c r="AB39" s="3" t="s">
        <v>51</v>
      </c>
      <c r="AC39" s="3" t="s">
        <v>51</v>
      </c>
      <c r="AD39" s="3" t="s">
        <v>51</v>
      </c>
      <c r="AE39" s="3" t="s">
        <v>51</v>
      </c>
      <c r="AF39" s="3" t="s">
        <v>51</v>
      </c>
      <c r="AG39" s="3" t="s">
        <v>51</v>
      </c>
      <c r="AH39" s="3" t="s">
        <v>51</v>
      </c>
      <c r="AI39" s="3" t="s">
        <v>51</v>
      </c>
      <c r="AJ39" s="3" t="s">
        <v>54</v>
      </c>
      <c r="AK39" s="3" t="s">
        <v>54</v>
      </c>
      <c r="AL39" s="3" t="s">
        <v>54</v>
      </c>
      <c r="AM39" s="3" t="s">
        <v>54</v>
      </c>
      <c r="AN39" s="3" t="s">
        <v>54</v>
      </c>
      <c r="AO39" s="3" t="s">
        <v>54</v>
      </c>
      <c r="AP39" s="4" t="s">
        <v>54</v>
      </c>
      <c r="AQ39" s="4" t="s">
        <v>54</v>
      </c>
    </row>
    <row r="40" spans="1:43" ht="232" x14ac:dyDescent="0.35">
      <c r="A40" s="12" t="s">
        <v>374</v>
      </c>
      <c r="B40" s="5" t="s">
        <v>375</v>
      </c>
      <c r="C40" s="3" t="s">
        <v>376</v>
      </c>
      <c r="D40" s="6" t="s">
        <v>377</v>
      </c>
      <c r="E40" s="6"/>
      <c r="F40" s="6"/>
      <c r="G40" s="3" t="s">
        <v>378</v>
      </c>
      <c r="H40" s="3" t="e" vm="35">
        <v>#VALUE!</v>
      </c>
      <c r="I40" s="3" t="s">
        <v>49</v>
      </c>
      <c r="J40" s="3" t="s">
        <v>379</v>
      </c>
      <c r="K40" s="3">
        <v>46.07</v>
      </c>
      <c r="L40" s="3" t="s">
        <v>51</v>
      </c>
      <c r="M40" s="3" t="s">
        <v>51</v>
      </c>
      <c r="N40" s="3" t="s">
        <v>51</v>
      </c>
      <c r="O40" s="3" t="s">
        <v>380</v>
      </c>
      <c r="P40" s="3" t="s">
        <v>306</v>
      </c>
      <c r="Q40" s="3" t="s">
        <v>67</v>
      </c>
      <c r="R40" s="3" t="s">
        <v>381</v>
      </c>
      <c r="S40" s="3" t="s">
        <v>382</v>
      </c>
      <c r="T40" s="3">
        <v>13848</v>
      </c>
      <c r="U40" s="3">
        <v>72</v>
      </c>
      <c r="V40" s="3" t="s">
        <v>53</v>
      </c>
      <c r="W40" s="3" t="s">
        <v>54</v>
      </c>
      <c r="X40" s="3" t="s">
        <v>383</v>
      </c>
      <c r="Y40" s="3" t="s">
        <v>384</v>
      </c>
      <c r="Z40" s="3" t="s">
        <v>51</v>
      </c>
      <c r="AA40" s="3" t="s">
        <v>385</v>
      </c>
      <c r="AB40" s="3" t="s">
        <v>51</v>
      </c>
      <c r="AC40" s="3" t="s">
        <v>51</v>
      </c>
      <c r="AD40" s="3" t="s">
        <v>51</v>
      </c>
      <c r="AE40" s="3" t="s">
        <v>51</v>
      </c>
      <c r="AF40" s="3" t="s">
        <v>51</v>
      </c>
      <c r="AG40" s="3" t="s">
        <v>51</v>
      </c>
      <c r="AH40" s="3" t="s">
        <v>51</v>
      </c>
      <c r="AI40" s="3" t="s">
        <v>386</v>
      </c>
      <c r="AJ40" s="3" t="s">
        <v>54</v>
      </c>
      <c r="AK40" s="3" t="s">
        <v>53</v>
      </c>
      <c r="AL40" s="3" t="s">
        <v>54</v>
      </c>
      <c r="AM40" s="3" t="s">
        <v>53</v>
      </c>
      <c r="AN40" s="3" t="s">
        <v>54</v>
      </c>
      <c r="AO40" s="3" t="s">
        <v>54</v>
      </c>
      <c r="AP40" s="4" t="s">
        <v>54</v>
      </c>
      <c r="AQ40" s="4" t="s">
        <v>53</v>
      </c>
    </row>
    <row r="41" spans="1:43" ht="38.15" customHeight="1" x14ac:dyDescent="0.35">
      <c r="A41" s="12" t="s">
        <v>387</v>
      </c>
      <c r="B41" s="5" t="s">
        <v>388</v>
      </c>
      <c r="C41" s="3" t="s">
        <v>389</v>
      </c>
      <c r="D41" s="6" t="s">
        <v>390</v>
      </c>
      <c r="E41" s="6"/>
      <c r="F41" s="6"/>
      <c r="G41" s="3" t="s">
        <v>391</v>
      </c>
      <c r="H41" s="3" t="e" vm="36">
        <v>#VALUE!</v>
      </c>
      <c r="I41" s="3" t="s">
        <v>49</v>
      </c>
      <c r="J41" s="3" t="s">
        <v>392</v>
      </c>
      <c r="K41" s="3">
        <v>28.05</v>
      </c>
      <c r="L41" s="3" t="s">
        <v>51</v>
      </c>
      <c r="M41" s="3" t="s">
        <v>51</v>
      </c>
      <c r="N41" s="3" t="s">
        <v>51</v>
      </c>
      <c r="O41" s="3" t="s">
        <v>393</v>
      </c>
      <c r="P41" s="3" t="s">
        <v>51</v>
      </c>
      <c r="Q41" s="3" t="s">
        <v>51</v>
      </c>
      <c r="R41" s="3" t="s">
        <v>51</v>
      </c>
      <c r="S41" s="3" t="s">
        <v>394</v>
      </c>
      <c r="T41" s="3">
        <v>4885</v>
      </c>
      <c r="U41" s="3">
        <v>44</v>
      </c>
      <c r="V41" s="3" t="s">
        <v>53</v>
      </c>
      <c r="W41" s="3" t="s">
        <v>54</v>
      </c>
      <c r="X41" s="3" t="s">
        <v>383</v>
      </c>
      <c r="Y41" s="3" t="s">
        <v>395</v>
      </c>
      <c r="Z41" s="3" t="s">
        <v>51</v>
      </c>
      <c r="AA41" s="3" t="s">
        <v>51</v>
      </c>
      <c r="AB41" s="3" t="s">
        <v>51</v>
      </c>
      <c r="AC41" s="3" t="s">
        <v>51</v>
      </c>
      <c r="AD41" s="3" t="s">
        <v>51</v>
      </c>
      <c r="AE41" s="3" t="s">
        <v>51</v>
      </c>
      <c r="AF41" s="3" t="s">
        <v>51</v>
      </c>
      <c r="AG41" s="3" t="s">
        <v>51</v>
      </c>
      <c r="AH41" s="3" t="s">
        <v>51</v>
      </c>
      <c r="AI41" s="3" t="s">
        <v>396</v>
      </c>
      <c r="AJ41" s="3" t="s">
        <v>54</v>
      </c>
      <c r="AK41" s="3" t="s">
        <v>54</v>
      </c>
      <c r="AL41" s="3" t="s">
        <v>54</v>
      </c>
      <c r="AM41" s="3" t="s">
        <v>54</v>
      </c>
      <c r="AN41" s="3" t="s">
        <v>54</v>
      </c>
      <c r="AO41" s="3" t="s">
        <v>54</v>
      </c>
      <c r="AP41" s="4" t="s">
        <v>54</v>
      </c>
      <c r="AQ41" s="4" t="s">
        <v>54</v>
      </c>
    </row>
    <row r="42" spans="1:43" ht="58" x14ac:dyDescent="0.35">
      <c r="A42" s="12" t="s">
        <v>397</v>
      </c>
      <c r="B42" s="5" t="s">
        <v>398</v>
      </c>
      <c r="C42" s="3" t="s">
        <v>399</v>
      </c>
      <c r="D42" s="6" t="s">
        <v>400</v>
      </c>
      <c r="E42" s="6"/>
      <c r="F42" s="6"/>
      <c r="G42" s="3" t="s">
        <v>401</v>
      </c>
      <c r="H42" s="3" t="e" vm="37">
        <v>#VALUE!</v>
      </c>
      <c r="I42" s="3" t="s">
        <v>49</v>
      </c>
      <c r="J42" s="3" t="s">
        <v>402</v>
      </c>
      <c r="K42" s="3">
        <v>204.35</v>
      </c>
      <c r="L42" s="3" t="s">
        <v>51</v>
      </c>
      <c r="M42" s="3" t="s">
        <v>51</v>
      </c>
      <c r="N42" s="3" t="s">
        <v>51</v>
      </c>
      <c r="O42" s="3" t="s">
        <v>51</v>
      </c>
      <c r="P42" s="3" t="s">
        <v>51</v>
      </c>
      <c r="Q42" s="3" t="s">
        <v>51</v>
      </c>
      <c r="R42" s="3" t="s">
        <v>51</v>
      </c>
      <c r="S42" s="3" t="s">
        <v>403</v>
      </c>
      <c r="T42" s="3">
        <f>1535+37+14</f>
        <v>1586</v>
      </c>
      <c r="U42" s="3">
        <v>3</v>
      </c>
      <c r="V42" s="3" t="s">
        <v>54</v>
      </c>
      <c r="W42" s="3" t="s">
        <v>54</v>
      </c>
      <c r="X42" s="3" t="s">
        <v>51</v>
      </c>
      <c r="Y42" s="3" t="s">
        <v>51</v>
      </c>
      <c r="Z42" s="3" t="s">
        <v>51</v>
      </c>
      <c r="AA42" s="3" t="s">
        <v>51</v>
      </c>
      <c r="AB42" s="3" t="s">
        <v>51</v>
      </c>
      <c r="AC42" s="3" t="s">
        <v>51</v>
      </c>
      <c r="AD42" s="3" t="s">
        <v>51</v>
      </c>
      <c r="AE42" s="3" t="s">
        <v>51</v>
      </c>
      <c r="AF42" s="3" t="s">
        <v>51</v>
      </c>
      <c r="AG42" s="3" t="s">
        <v>51</v>
      </c>
      <c r="AH42" s="3" t="s">
        <v>51</v>
      </c>
      <c r="AI42" s="3" t="s">
        <v>51</v>
      </c>
      <c r="AJ42" s="3" t="s">
        <v>54</v>
      </c>
      <c r="AK42" s="3" t="s">
        <v>54</v>
      </c>
      <c r="AL42" s="3" t="s">
        <v>54</v>
      </c>
      <c r="AM42" s="3" t="s">
        <v>54</v>
      </c>
      <c r="AN42" s="3" t="s">
        <v>54</v>
      </c>
      <c r="AO42" s="3" t="s">
        <v>54</v>
      </c>
      <c r="AP42" s="4" t="s">
        <v>54</v>
      </c>
      <c r="AQ42" s="4" t="s">
        <v>54</v>
      </c>
    </row>
    <row r="43" spans="1:43" ht="52" customHeight="1" x14ac:dyDescent="0.35">
      <c r="A43" s="12" t="s">
        <v>404</v>
      </c>
      <c r="B43" s="5" t="s">
        <v>405</v>
      </c>
      <c r="C43" s="3" t="s">
        <v>406</v>
      </c>
      <c r="D43" s="6" t="s">
        <v>407</v>
      </c>
      <c r="E43" s="6"/>
      <c r="F43" s="6"/>
      <c r="G43" s="3" t="s">
        <v>408</v>
      </c>
      <c r="H43" s="3" t="e" vm="38">
        <v>#VALUE!</v>
      </c>
      <c r="I43" s="3" t="s">
        <v>49</v>
      </c>
      <c r="J43" s="3" t="s">
        <v>409</v>
      </c>
      <c r="K43" s="3">
        <v>46.03</v>
      </c>
      <c r="L43" s="3" t="s">
        <v>51</v>
      </c>
      <c r="M43" s="3" t="s">
        <v>51</v>
      </c>
      <c r="N43" s="3" t="s">
        <v>51</v>
      </c>
      <c r="O43" s="3" t="s">
        <v>410</v>
      </c>
      <c r="P43" s="3" t="s">
        <v>51</v>
      </c>
      <c r="Q43" s="3" t="s">
        <v>51</v>
      </c>
      <c r="R43" s="3" t="s">
        <v>69</v>
      </c>
      <c r="S43" s="3" t="s">
        <v>411</v>
      </c>
      <c r="T43" s="3">
        <v>3350</v>
      </c>
      <c r="U43" s="3">
        <v>76</v>
      </c>
      <c r="V43" s="3" t="s">
        <v>53</v>
      </c>
      <c r="W43" s="3" t="s">
        <v>53</v>
      </c>
      <c r="X43" s="3" t="s">
        <v>55</v>
      </c>
      <c r="Y43" s="3" t="s">
        <v>56</v>
      </c>
      <c r="Z43" s="3" t="s">
        <v>51</v>
      </c>
      <c r="AA43" s="3" t="s">
        <v>412</v>
      </c>
      <c r="AB43" s="3" t="s">
        <v>51</v>
      </c>
      <c r="AC43" s="3" t="s">
        <v>51</v>
      </c>
      <c r="AD43" s="3" t="s">
        <v>51</v>
      </c>
      <c r="AE43" s="3" t="s">
        <v>413</v>
      </c>
      <c r="AF43" s="3" t="s">
        <v>51</v>
      </c>
      <c r="AG43" s="3" t="s">
        <v>414</v>
      </c>
      <c r="AH43" s="3" t="s">
        <v>51</v>
      </c>
      <c r="AI43" s="3" t="s">
        <v>415</v>
      </c>
      <c r="AJ43" s="3" t="s">
        <v>54</v>
      </c>
      <c r="AK43" s="3" t="s">
        <v>54</v>
      </c>
      <c r="AL43" s="3" t="s">
        <v>54</v>
      </c>
      <c r="AM43" s="3" t="s">
        <v>53</v>
      </c>
      <c r="AN43" s="3" t="s">
        <v>54</v>
      </c>
      <c r="AO43" s="3" t="s">
        <v>54</v>
      </c>
      <c r="AP43" s="4" t="s">
        <v>54</v>
      </c>
      <c r="AQ43" s="4" t="s">
        <v>53</v>
      </c>
    </row>
    <row r="44" spans="1:43" ht="130.5" x14ac:dyDescent="0.35">
      <c r="A44" s="12" t="s">
        <v>416</v>
      </c>
      <c r="B44" s="5" t="s">
        <v>417</v>
      </c>
      <c r="C44" s="3" t="s">
        <v>418</v>
      </c>
      <c r="D44" s="6" t="s">
        <v>419</v>
      </c>
      <c r="E44" s="6"/>
      <c r="F44" s="6"/>
      <c r="G44" s="3" t="s">
        <v>420</v>
      </c>
      <c r="H44" s="3" t="e" vm="39">
        <v>#VALUE!</v>
      </c>
      <c r="I44" s="3" t="s">
        <v>49</v>
      </c>
      <c r="J44" s="3" t="s">
        <v>421</v>
      </c>
      <c r="K44" s="3">
        <v>116.07</v>
      </c>
      <c r="L44" s="3" t="s">
        <v>51</v>
      </c>
      <c r="M44" s="3" t="s">
        <v>51</v>
      </c>
      <c r="N44" s="3" t="s">
        <v>51</v>
      </c>
      <c r="O44" s="3" t="s">
        <v>277</v>
      </c>
      <c r="P44" s="3" t="s">
        <v>51</v>
      </c>
      <c r="Q44" s="3" t="s">
        <v>51</v>
      </c>
      <c r="R44" s="3" t="s">
        <v>51</v>
      </c>
      <c r="S44" s="3" t="s">
        <v>422</v>
      </c>
      <c r="T44" s="3">
        <v>3298</v>
      </c>
      <c r="U44" s="3">
        <v>12</v>
      </c>
      <c r="V44" s="3" t="s">
        <v>53</v>
      </c>
      <c r="W44" s="3" t="s">
        <v>53</v>
      </c>
      <c r="X44" s="3" t="s">
        <v>149</v>
      </c>
      <c r="Y44" s="3" t="s">
        <v>423</v>
      </c>
      <c r="Z44" s="3" t="s">
        <v>51</v>
      </c>
      <c r="AA44" s="3" t="s">
        <v>51</v>
      </c>
      <c r="AB44" s="3" t="s">
        <v>51</v>
      </c>
      <c r="AC44" s="3" t="s">
        <v>51</v>
      </c>
      <c r="AD44" s="3" t="s">
        <v>51</v>
      </c>
      <c r="AE44" s="3" t="s">
        <v>51</v>
      </c>
      <c r="AF44" s="3" t="s">
        <v>51</v>
      </c>
      <c r="AG44" s="3" t="s">
        <v>51</v>
      </c>
      <c r="AH44" s="3" t="s">
        <v>51</v>
      </c>
      <c r="AI44" s="3" t="s">
        <v>93</v>
      </c>
      <c r="AJ44" s="3" t="s">
        <v>54</v>
      </c>
      <c r="AK44" s="3" t="s">
        <v>54</v>
      </c>
      <c r="AL44" s="3" t="s">
        <v>54</v>
      </c>
      <c r="AM44" s="3" t="s">
        <v>54</v>
      </c>
      <c r="AN44" s="3" t="s">
        <v>54</v>
      </c>
      <c r="AO44" s="3" t="s">
        <v>54</v>
      </c>
      <c r="AP44" s="4" t="s">
        <v>54</v>
      </c>
      <c r="AQ44" s="4" t="s">
        <v>54</v>
      </c>
    </row>
    <row r="45" spans="1:43" ht="87" x14ac:dyDescent="0.35">
      <c r="A45" s="12" t="s">
        <v>424</v>
      </c>
      <c r="B45" s="6" t="s">
        <v>425</v>
      </c>
      <c r="C45" s="3" t="s">
        <v>426</v>
      </c>
      <c r="D45" s="6" t="s">
        <v>427</v>
      </c>
      <c r="E45" s="6"/>
      <c r="F45" s="6"/>
      <c r="G45" s="3" t="s">
        <v>428</v>
      </c>
      <c r="H45" s="3" t="e" vm="40">
        <v>#VALUE!</v>
      </c>
      <c r="I45" s="3" t="s">
        <v>49</v>
      </c>
      <c r="J45" s="3" t="s">
        <v>429</v>
      </c>
      <c r="K45" s="3">
        <v>96.08</v>
      </c>
      <c r="L45" s="3" t="s">
        <v>430</v>
      </c>
      <c r="M45" s="3" t="s">
        <v>51</v>
      </c>
      <c r="N45" s="3" t="s">
        <v>51</v>
      </c>
      <c r="O45" s="3" t="s">
        <v>431</v>
      </c>
      <c r="P45" s="3" t="s">
        <v>51</v>
      </c>
      <c r="Q45" s="3" t="s">
        <v>51</v>
      </c>
      <c r="R45" s="3" t="s">
        <v>51</v>
      </c>
      <c r="S45" s="3" t="s">
        <v>432</v>
      </c>
      <c r="T45" s="3">
        <v>1955</v>
      </c>
      <c r="U45" s="3">
        <v>39</v>
      </c>
      <c r="V45" s="3" t="s">
        <v>53</v>
      </c>
      <c r="W45" s="3" t="s">
        <v>54</v>
      </c>
      <c r="X45" s="3" t="s">
        <v>149</v>
      </c>
      <c r="Y45" s="3" t="s">
        <v>56</v>
      </c>
      <c r="Z45" s="3" t="s">
        <v>433</v>
      </c>
      <c r="AA45" s="3" t="s">
        <v>51</v>
      </c>
      <c r="AB45" s="3" t="s">
        <v>51</v>
      </c>
      <c r="AC45" s="3" t="s">
        <v>51</v>
      </c>
      <c r="AD45" s="3" t="s">
        <v>51</v>
      </c>
      <c r="AE45" s="3" t="s">
        <v>51</v>
      </c>
      <c r="AF45" s="3" t="s">
        <v>51</v>
      </c>
      <c r="AG45" s="3" t="s">
        <v>434</v>
      </c>
      <c r="AH45" s="3" t="s">
        <v>51</v>
      </c>
      <c r="AI45" s="3" t="s">
        <v>435</v>
      </c>
      <c r="AJ45" s="3" t="s">
        <v>54</v>
      </c>
      <c r="AK45" s="3" t="s">
        <v>54</v>
      </c>
      <c r="AL45" s="3" t="s">
        <v>53</v>
      </c>
      <c r="AM45" s="3" t="s">
        <v>53</v>
      </c>
      <c r="AN45" s="3" t="s">
        <v>54</v>
      </c>
      <c r="AO45" s="3" t="s">
        <v>54</v>
      </c>
      <c r="AP45" s="4" t="s">
        <v>54</v>
      </c>
      <c r="AQ45" s="4" t="s">
        <v>54</v>
      </c>
    </row>
    <row r="46" spans="1:43" ht="72.5" x14ac:dyDescent="0.35">
      <c r="A46" s="12" t="s">
        <v>436</v>
      </c>
      <c r="B46" s="5" t="s">
        <v>437</v>
      </c>
      <c r="C46" s="3" t="s">
        <v>438</v>
      </c>
      <c r="D46" s="6" t="s">
        <v>439</v>
      </c>
      <c r="E46" s="6"/>
      <c r="F46" s="6"/>
      <c r="G46" s="3" t="s">
        <v>440</v>
      </c>
      <c r="H46" s="3" t="e" vm="41">
        <v>#VALUE!</v>
      </c>
      <c r="I46" s="3" t="s">
        <v>49</v>
      </c>
      <c r="J46" s="3" t="s">
        <v>441</v>
      </c>
      <c r="K46" s="3">
        <v>210.14</v>
      </c>
      <c r="L46" s="3" t="s">
        <v>51</v>
      </c>
      <c r="M46" s="3" t="s">
        <v>51</v>
      </c>
      <c r="N46" s="3" t="s">
        <v>51</v>
      </c>
      <c r="O46" s="3" t="s">
        <v>51</v>
      </c>
      <c r="P46" s="3" t="s">
        <v>51</v>
      </c>
      <c r="Q46" s="3" t="s">
        <v>51</v>
      </c>
      <c r="R46" s="3" t="s">
        <v>51</v>
      </c>
      <c r="S46" s="3" t="s">
        <v>442</v>
      </c>
      <c r="T46" s="3">
        <v>1</v>
      </c>
      <c r="U46" s="3">
        <v>1</v>
      </c>
      <c r="V46" s="3" t="s">
        <v>54</v>
      </c>
      <c r="W46" s="3" t="s">
        <v>54</v>
      </c>
      <c r="X46" s="3" t="s">
        <v>51</v>
      </c>
      <c r="Y46" s="3" t="s">
        <v>51</v>
      </c>
      <c r="Z46" s="3" t="s">
        <v>51</v>
      </c>
      <c r="AA46" s="3" t="s">
        <v>51</v>
      </c>
      <c r="AB46" s="3" t="s">
        <v>51</v>
      </c>
      <c r="AC46" s="3" t="s">
        <v>51</v>
      </c>
      <c r="AD46" s="3" t="s">
        <v>51</v>
      </c>
      <c r="AE46" s="3" t="s">
        <v>51</v>
      </c>
      <c r="AF46" s="3" t="s">
        <v>51</v>
      </c>
      <c r="AG46" s="3" t="s">
        <v>51</v>
      </c>
      <c r="AH46" s="3" t="s">
        <v>51</v>
      </c>
      <c r="AI46" s="3" t="s">
        <v>51</v>
      </c>
      <c r="AJ46" s="3" t="s">
        <v>54</v>
      </c>
      <c r="AK46" s="3" t="s">
        <v>54</v>
      </c>
      <c r="AL46" s="3" t="s">
        <v>54</v>
      </c>
      <c r="AM46" s="3" t="s">
        <v>54</v>
      </c>
      <c r="AN46" s="3" t="s">
        <v>54</v>
      </c>
      <c r="AO46" s="3" t="s">
        <v>54</v>
      </c>
      <c r="AP46" s="4" t="s">
        <v>54</v>
      </c>
      <c r="AQ46" s="4" t="s">
        <v>54</v>
      </c>
    </row>
    <row r="47" spans="1:43" x14ac:dyDescent="0.35">
      <c r="A47" s="12" t="s">
        <v>443</v>
      </c>
      <c r="B47" s="5" t="s">
        <v>240</v>
      </c>
      <c r="C47" s="3" t="s">
        <v>444</v>
      </c>
      <c r="D47" s="6" t="s">
        <v>445</v>
      </c>
      <c r="E47" s="6"/>
      <c r="F47" s="6"/>
      <c r="G47" s="3"/>
      <c r="H47" s="3"/>
      <c r="I47" s="3"/>
      <c r="J47" s="3"/>
      <c r="K47" s="3">
        <v>130.1</v>
      </c>
      <c r="L47" s="3" t="s">
        <v>51</v>
      </c>
      <c r="M47" s="3" t="s">
        <v>51</v>
      </c>
      <c r="N47" s="3" t="s">
        <v>51</v>
      </c>
      <c r="O47" s="3" t="s">
        <v>51</v>
      </c>
      <c r="P47" s="3" t="s">
        <v>51</v>
      </c>
      <c r="Q47" s="3" t="s">
        <v>51</v>
      </c>
      <c r="R47" s="3" t="s">
        <v>51</v>
      </c>
      <c r="S47" s="3" t="s">
        <v>51</v>
      </c>
      <c r="T47" s="3" t="s">
        <v>51</v>
      </c>
      <c r="U47" s="3" t="s">
        <v>51</v>
      </c>
      <c r="V47" s="24" t="s">
        <v>51</v>
      </c>
      <c r="W47" s="3" t="s">
        <v>51</v>
      </c>
      <c r="X47" s="3" t="s">
        <v>51</v>
      </c>
      <c r="Y47" s="3" t="s">
        <v>51</v>
      </c>
      <c r="Z47" s="3" t="s">
        <v>51</v>
      </c>
      <c r="AA47" s="3" t="s">
        <v>51</v>
      </c>
      <c r="AB47" s="3" t="s">
        <v>51</v>
      </c>
      <c r="AC47" s="3" t="s">
        <v>51</v>
      </c>
      <c r="AD47" s="3" t="s">
        <v>51</v>
      </c>
      <c r="AE47" s="3" t="s">
        <v>51</v>
      </c>
      <c r="AF47" s="3" t="s">
        <v>51</v>
      </c>
      <c r="AG47" s="3" t="s">
        <v>51</v>
      </c>
      <c r="AH47" s="3" t="s">
        <v>51</v>
      </c>
      <c r="AI47" s="3" t="s">
        <v>51</v>
      </c>
      <c r="AJ47" s="3" t="s">
        <v>54</v>
      </c>
      <c r="AK47" s="3" t="s">
        <v>54</v>
      </c>
      <c r="AL47" s="3" t="s">
        <v>54</v>
      </c>
      <c r="AM47" s="3" t="s">
        <v>54</v>
      </c>
      <c r="AN47" s="3" t="s">
        <v>54</v>
      </c>
      <c r="AO47" s="3" t="s">
        <v>54</v>
      </c>
      <c r="AP47" s="4" t="s">
        <v>54</v>
      </c>
      <c r="AQ47" s="4" t="s">
        <v>54</v>
      </c>
    </row>
    <row r="48" spans="1:43" ht="58" x14ac:dyDescent="0.35">
      <c r="A48" s="12" t="s">
        <v>446</v>
      </c>
      <c r="B48" s="5" t="s">
        <v>447</v>
      </c>
      <c r="C48" s="3" t="s">
        <v>448</v>
      </c>
      <c r="D48" s="6" t="s">
        <v>449</v>
      </c>
      <c r="E48" s="6"/>
      <c r="F48" s="6"/>
      <c r="G48" s="3" t="s">
        <v>450</v>
      </c>
      <c r="H48" s="3" t="e" vm="42">
        <v>#VALUE!</v>
      </c>
      <c r="I48" s="3" t="s">
        <v>49</v>
      </c>
      <c r="J48" s="3" t="s">
        <v>451</v>
      </c>
      <c r="K48" s="3">
        <v>147.13</v>
      </c>
      <c r="L48" s="3" t="s">
        <v>51</v>
      </c>
      <c r="M48" s="3" t="s">
        <v>51</v>
      </c>
      <c r="N48" s="3" t="s">
        <v>51</v>
      </c>
      <c r="O48" s="3" t="s">
        <v>51</v>
      </c>
      <c r="P48" s="3" t="s">
        <v>51</v>
      </c>
      <c r="Q48" s="3" t="s">
        <v>51</v>
      </c>
      <c r="R48" s="3" t="s">
        <v>51</v>
      </c>
      <c r="S48" s="3" t="s">
        <v>422</v>
      </c>
      <c r="T48" s="3">
        <v>288</v>
      </c>
      <c r="U48" s="3">
        <v>5</v>
      </c>
      <c r="V48" s="3" t="s">
        <v>53</v>
      </c>
      <c r="W48" s="3" t="s">
        <v>53</v>
      </c>
      <c r="X48" s="3" t="s">
        <v>82</v>
      </c>
      <c r="Y48" s="3" t="s">
        <v>51</v>
      </c>
      <c r="Z48" s="3" t="s">
        <v>51</v>
      </c>
      <c r="AA48" s="3" t="s">
        <v>51</v>
      </c>
      <c r="AB48" s="3" t="s">
        <v>51</v>
      </c>
      <c r="AC48" s="3" t="s">
        <v>51</v>
      </c>
      <c r="AD48" s="3" t="s">
        <v>51</v>
      </c>
      <c r="AE48" s="3" t="s">
        <v>51</v>
      </c>
      <c r="AF48" s="3" t="s">
        <v>51</v>
      </c>
      <c r="AG48" s="3" t="s">
        <v>298</v>
      </c>
      <c r="AH48" s="3" t="s">
        <v>51</v>
      </c>
      <c r="AI48" s="3" t="s">
        <v>51</v>
      </c>
      <c r="AJ48" s="3" t="s">
        <v>54</v>
      </c>
      <c r="AK48" s="3" t="s">
        <v>54</v>
      </c>
      <c r="AL48" s="3" t="s">
        <v>54</v>
      </c>
      <c r="AM48" s="3" t="s">
        <v>54</v>
      </c>
      <c r="AN48" s="3" t="s">
        <v>54</v>
      </c>
      <c r="AO48" s="3" t="s">
        <v>54</v>
      </c>
      <c r="AP48" s="4" t="s">
        <v>54</v>
      </c>
      <c r="AQ48" s="4" t="s">
        <v>54</v>
      </c>
    </row>
    <row r="49" spans="1:43" ht="72.5" x14ac:dyDescent="0.35">
      <c r="A49" s="12" t="s">
        <v>452</v>
      </c>
      <c r="B49" s="5" t="s">
        <v>453</v>
      </c>
      <c r="C49" s="3" t="s">
        <v>454</v>
      </c>
      <c r="D49" s="6" t="s">
        <v>455</v>
      </c>
      <c r="E49" s="6"/>
      <c r="F49" s="6"/>
      <c r="G49" s="3" t="s">
        <v>456</v>
      </c>
      <c r="H49" s="3" t="e" vm="43">
        <v>#VALUE!</v>
      </c>
      <c r="I49" s="3" t="s">
        <v>49</v>
      </c>
      <c r="J49" s="3" t="s">
        <v>457</v>
      </c>
      <c r="K49" s="3">
        <v>132.11000000000001</v>
      </c>
      <c r="L49" s="3" t="s">
        <v>51</v>
      </c>
      <c r="M49" s="3" t="s">
        <v>51</v>
      </c>
      <c r="N49" s="3" t="s">
        <v>51</v>
      </c>
      <c r="O49" s="3" t="s">
        <v>51</v>
      </c>
      <c r="P49" s="3" t="s">
        <v>51</v>
      </c>
      <c r="Q49" s="3" t="s">
        <v>51</v>
      </c>
      <c r="R49" s="3" t="s">
        <v>51</v>
      </c>
      <c r="S49" s="3" t="s">
        <v>458</v>
      </c>
      <c r="T49" s="3">
        <f>6+227+110+40+13+5+2+2+1+1</f>
        <v>407</v>
      </c>
      <c r="U49" s="3">
        <v>10</v>
      </c>
      <c r="V49" s="3" t="s">
        <v>53</v>
      </c>
      <c r="W49" s="3" t="s">
        <v>54</v>
      </c>
      <c r="X49" s="3" t="s">
        <v>82</v>
      </c>
      <c r="Y49" s="3" t="s">
        <v>51</v>
      </c>
      <c r="Z49" s="3" t="s">
        <v>51</v>
      </c>
      <c r="AA49" s="3" t="s">
        <v>51</v>
      </c>
      <c r="AB49" s="3" t="s">
        <v>51</v>
      </c>
      <c r="AC49" s="3" t="s">
        <v>51</v>
      </c>
      <c r="AD49" s="3" t="s">
        <v>51</v>
      </c>
      <c r="AE49" s="3" t="s">
        <v>51</v>
      </c>
      <c r="AF49" s="3" t="s">
        <v>51</v>
      </c>
      <c r="AG49" s="3" t="s">
        <v>51</v>
      </c>
      <c r="AH49" s="3" t="s">
        <v>51</v>
      </c>
      <c r="AI49" s="3" t="s">
        <v>93</v>
      </c>
      <c r="AJ49" s="3" t="s">
        <v>54</v>
      </c>
      <c r="AK49" s="3" t="s">
        <v>54</v>
      </c>
      <c r="AL49" s="3" t="s">
        <v>54</v>
      </c>
      <c r="AM49" s="3" t="s">
        <v>54</v>
      </c>
      <c r="AN49" s="3" t="s">
        <v>54</v>
      </c>
      <c r="AO49" s="3" t="s">
        <v>54</v>
      </c>
      <c r="AP49" s="4" t="s">
        <v>54</v>
      </c>
      <c r="AQ49" s="4" t="s">
        <v>54</v>
      </c>
    </row>
    <row r="50" spans="1:43" ht="116" x14ac:dyDescent="0.35">
      <c r="A50" s="12" t="s">
        <v>459</v>
      </c>
      <c r="B50" s="5" t="s">
        <v>460</v>
      </c>
      <c r="C50" s="3" t="s">
        <v>461</v>
      </c>
      <c r="D50" s="6" t="s">
        <v>462</v>
      </c>
      <c r="E50" s="6"/>
      <c r="F50" s="6"/>
      <c r="G50" s="3" t="s">
        <v>463</v>
      </c>
      <c r="H50" s="3" t="e" vm="44">
        <v>#VALUE!</v>
      </c>
      <c r="I50" s="3" t="s">
        <v>49</v>
      </c>
      <c r="J50" s="3" t="s">
        <v>464</v>
      </c>
      <c r="K50" s="3">
        <v>92.09</v>
      </c>
      <c r="L50" s="3" t="s">
        <v>51</v>
      </c>
      <c r="M50" s="3" t="s">
        <v>51</v>
      </c>
      <c r="N50" s="3" t="s">
        <v>51</v>
      </c>
      <c r="O50" s="3" t="s">
        <v>51</v>
      </c>
      <c r="P50" s="3" t="s">
        <v>51</v>
      </c>
      <c r="Q50" s="3" t="s">
        <v>51</v>
      </c>
      <c r="R50" s="3" t="s">
        <v>51</v>
      </c>
      <c r="S50" s="3" t="s">
        <v>465</v>
      </c>
      <c r="T50" s="3">
        <v>5571</v>
      </c>
      <c r="U50" s="3">
        <v>16</v>
      </c>
      <c r="V50" s="3" t="s">
        <v>53</v>
      </c>
      <c r="W50" s="3" t="s">
        <v>54</v>
      </c>
      <c r="X50" s="3" t="s">
        <v>90</v>
      </c>
      <c r="Y50" s="3" t="s">
        <v>56</v>
      </c>
      <c r="Z50" s="3" t="s">
        <v>51</v>
      </c>
      <c r="AA50" s="3" t="s">
        <v>51</v>
      </c>
      <c r="AB50" s="3" t="s">
        <v>51</v>
      </c>
      <c r="AC50" s="3" t="s">
        <v>51</v>
      </c>
      <c r="AD50" s="3" t="s">
        <v>51</v>
      </c>
      <c r="AE50" s="3" t="s">
        <v>51</v>
      </c>
      <c r="AF50" s="3" t="s">
        <v>51</v>
      </c>
      <c r="AG50" s="3" t="s">
        <v>51</v>
      </c>
      <c r="AH50" s="3" t="s">
        <v>51</v>
      </c>
      <c r="AI50" s="3" t="s">
        <v>59</v>
      </c>
      <c r="AJ50" s="3" t="s">
        <v>54</v>
      </c>
      <c r="AK50" s="3" t="s">
        <v>54</v>
      </c>
      <c r="AL50" s="3" t="s">
        <v>54</v>
      </c>
      <c r="AM50" s="3" t="s">
        <v>53</v>
      </c>
      <c r="AN50" s="3" t="s">
        <v>54</v>
      </c>
      <c r="AO50" s="3" t="s">
        <v>54</v>
      </c>
      <c r="AP50" s="4" t="s">
        <v>54</v>
      </c>
      <c r="AQ50" s="4" t="s">
        <v>53</v>
      </c>
    </row>
    <row r="51" spans="1:43" ht="58" x14ac:dyDescent="0.35">
      <c r="A51" s="12" t="s">
        <v>466</v>
      </c>
      <c r="B51" s="5" t="s">
        <v>467</v>
      </c>
      <c r="C51" s="3" t="s">
        <v>468</v>
      </c>
      <c r="D51" s="6" t="s">
        <v>469</v>
      </c>
      <c r="E51" s="6"/>
      <c r="F51" s="6"/>
      <c r="G51" s="3" t="s">
        <v>470</v>
      </c>
      <c r="H51" s="3" t="e" vm="45">
        <v>#VALUE!</v>
      </c>
      <c r="I51" s="3" t="s">
        <v>49</v>
      </c>
      <c r="J51" s="3" t="s">
        <v>471</v>
      </c>
      <c r="K51" s="3">
        <v>118.09</v>
      </c>
      <c r="L51" s="3" t="s">
        <v>51</v>
      </c>
      <c r="M51" s="3" t="s">
        <v>51</v>
      </c>
      <c r="N51" s="3" t="s">
        <v>51</v>
      </c>
      <c r="O51" s="3" t="s">
        <v>51</v>
      </c>
      <c r="P51" s="3" t="s">
        <v>51</v>
      </c>
      <c r="Q51" s="3" t="s">
        <v>51</v>
      </c>
      <c r="R51" s="3" t="s">
        <v>51</v>
      </c>
      <c r="S51" s="3" t="s">
        <v>373</v>
      </c>
      <c r="T51" s="3">
        <v>18</v>
      </c>
      <c r="U51" s="3">
        <v>3</v>
      </c>
      <c r="V51" s="3" t="s">
        <v>53</v>
      </c>
      <c r="W51" s="3" t="s">
        <v>54</v>
      </c>
      <c r="X51" s="3" t="s">
        <v>158</v>
      </c>
      <c r="Y51" s="3" t="s">
        <v>51</v>
      </c>
      <c r="Z51" s="3" t="s">
        <v>51</v>
      </c>
      <c r="AA51" s="3" t="s">
        <v>51</v>
      </c>
      <c r="AB51" s="3" t="s">
        <v>51</v>
      </c>
      <c r="AC51" s="3" t="s">
        <v>51</v>
      </c>
      <c r="AD51" s="3" t="s">
        <v>51</v>
      </c>
      <c r="AE51" s="3" t="s">
        <v>51</v>
      </c>
      <c r="AF51" s="3" t="s">
        <v>51</v>
      </c>
      <c r="AG51" s="3" t="s">
        <v>51</v>
      </c>
      <c r="AH51" s="3" t="s">
        <v>51</v>
      </c>
      <c r="AI51" s="3" t="s">
        <v>51</v>
      </c>
      <c r="AJ51" s="3" t="s">
        <v>54</v>
      </c>
      <c r="AK51" s="3" t="s">
        <v>54</v>
      </c>
      <c r="AL51" s="3" t="s">
        <v>54</v>
      </c>
      <c r="AM51" s="3" t="s">
        <v>54</v>
      </c>
      <c r="AN51" s="3" t="s">
        <v>54</v>
      </c>
      <c r="AO51" s="3" t="s">
        <v>54</v>
      </c>
      <c r="AP51" s="4" t="s">
        <v>54</v>
      </c>
      <c r="AQ51" s="4" t="s">
        <v>54</v>
      </c>
    </row>
    <row r="52" spans="1:43" ht="29" x14ac:dyDescent="0.35">
      <c r="A52" s="12" t="s">
        <v>472</v>
      </c>
      <c r="B52" s="5" t="s">
        <v>473</v>
      </c>
      <c r="C52" s="3" t="s">
        <v>474</v>
      </c>
      <c r="D52" s="6" t="s">
        <v>475</v>
      </c>
      <c r="E52" s="6"/>
      <c r="F52" s="6"/>
      <c r="G52" s="3" t="s">
        <v>254</v>
      </c>
      <c r="H52" s="3" t="e" vm="46">
        <v>#VALUE!</v>
      </c>
      <c r="I52" s="3" t="s">
        <v>49</v>
      </c>
      <c r="J52" s="3" t="s">
        <v>476</v>
      </c>
      <c r="K52" s="3">
        <v>60.05</v>
      </c>
      <c r="L52" s="3" t="s">
        <v>51</v>
      </c>
      <c r="M52" s="3" t="s">
        <v>51</v>
      </c>
      <c r="N52" s="3" t="s">
        <v>51</v>
      </c>
      <c r="O52" s="3" t="s">
        <v>51</v>
      </c>
      <c r="P52" s="3" t="s">
        <v>51</v>
      </c>
      <c r="Q52" s="3" t="s">
        <v>51</v>
      </c>
      <c r="R52" s="3" t="s">
        <v>51</v>
      </c>
      <c r="S52" s="3" t="s">
        <v>477</v>
      </c>
      <c r="T52" s="3">
        <v>2</v>
      </c>
      <c r="U52" s="3">
        <v>2</v>
      </c>
      <c r="V52" s="3" t="s">
        <v>54</v>
      </c>
      <c r="W52" s="3" t="s">
        <v>54</v>
      </c>
      <c r="X52" s="3" t="s">
        <v>51</v>
      </c>
      <c r="Y52" s="3" t="s">
        <v>51</v>
      </c>
      <c r="Z52" s="3" t="s">
        <v>51</v>
      </c>
      <c r="AA52" s="3" t="s">
        <v>51</v>
      </c>
      <c r="AB52" s="3" t="s">
        <v>51</v>
      </c>
      <c r="AC52" s="3" t="s">
        <v>51</v>
      </c>
      <c r="AD52" s="3" t="s">
        <v>51</v>
      </c>
      <c r="AE52" s="3" t="s">
        <v>51</v>
      </c>
      <c r="AF52" s="3" t="s">
        <v>51</v>
      </c>
      <c r="AG52" s="3" t="s">
        <v>51</v>
      </c>
      <c r="AH52" s="3" t="s">
        <v>51</v>
      </c>
      <c r="AI52" s="3" t="s">
        <v>51</v>
      </c>
      <c r="AJ52" s="3" t="s">
        <v>54</v>
      </c>
      <c r="AK52" s="3" t="s">
        <v>54</v>
      </c>
      <c r="AL52" s="3" t="s">
        <v>54</v>
      </c>
      <c r="AM52" s="3" t="s">
        <v>54</v>
      </c>
      <c r="AN52" s="3" t="s">
        <v>54</v>
      </c>
      <c r="AO52" s="3" t="s">
        <v>54</v>
      </c>
      <c r="AP52" s="4" t="s">
        <v>54</v>
      </c>
      <c r="AQ52" s="4" t="s">
        <v>54</v>
      </c>
    </row>
    <row r="53" spans="1:43" ht="145" x14ac:dyDescent="0.35">
      <c r="A53" s="12" t="s">
        <v>478</v>
      </c>
      <c r="B53" s="5" t="s">
        <v>479</v>
      </c>
      <c r="C53" s="3" t="s">
        <v>480</v>
      </c>
      <c r="D53" s="6" t="s">
        <v>481</v>
      </c>
      <c r="E53" s="6"/>
      <c r="F53" s="6"/>
      <c r="G53" s="3" t="s">
        <v>482</v>
      </c>
      <c r="H53" s="3" t="e" vm="47">
        <v>#VALUE!</v>
      </c>
      <c r="I53" s="3" t="s">
        <v>49</v>
      </c>
      <c r="J53" s="3" t="s">
        <v>483</v>
      </c>
      <c r="K53" s="3">
        <v>76.05</v>
      </c>
      <c r="L53" s="3" t="s">
        <v>51</v>
      </c>
      <c r="M53" s="3" t="s">
        <v>51</v>
      </c>
      <c r="N53" s="3" t="s">
        <v>51</v>
      </c>
      <c r="O53" s="3" t="s">
        <v>51</v>
      </c>
      <c r="P53" s="3" t="s">
        <v>51</v>
      </c>
      <c r="Q53" s="3" t="s">
        <v>51</v>
      </c>
      <c r="R53" s="3" t="s">
        <v>335</v>
      </c>
      <c r="S53" s="3" t="s">
        <v>484</v>
      </c>
      <c r="T53" s="3">
        <v>3293</v>
      </c>
      <c r="U53" s="3">
        <v>34</v>
      </c>
      <c r="V53" s="3" t="s">
        <v>53</v>
      </c>
      <c r="W53" s="3" t="s">
        <v>54</v>
      </c>
      <c r="X53" s="3" t="s">
        <v>90</v>
      </c>
      <c r="Y53" s="3" t="s">
        <v>56</v>
      </c>
      <c r="Z53" s="3" t="s">
        <v>51</v>
      </c>
      <c r="AA53" s="3" t="s">
        <v>51</v>
      </c>
      <c r="AB53" s="3" t="s">
        <v>51</v>
      </c>
      <c r="AC53" s="3" t="s">
        <v>51</v>
      </c>
      <c r="AD53" s="3" t="s">
        <v>51</v>
      </c>
      <c r="AE53" s="3" t="s">
        <v>51</v>
      </c>
      <c r="AF53" s="3" t="s">
        <v>51</v>
      </c>
      <c r="AG53" s="3" t="s">
        <v>51</v>
      </c>
      <c r="AH53" s="3" t="s">
        <v>51</v>
      </c>
      <c r="AI53" s="3" t="s">
        <v>93</v>
      </c>
      <c r="AJ53" s="3" t="s">
        <v>54</v>
      </c>
      <c r="AK53" s="3" t="s">
        <v>53</v>
      </c>
      <c r="AL53" s="3" t="s">
        <v>54</v>
      </c>
      <c r="AM53" s="3" t="s">
        <v>53</v>
      </c>
      <c r="AN53" s="3" t="s">
        <v>54</v>
      </c>
      <c r="AO53" s="3" t="s">
        <v>54</v>
      </c>
      <c r="AP53" s="4" t="s">
        <v>54</v>
      </c>
      <c r="AQ53" s="4" t="s">
        <v>53</v>
      </c>
    </row>
    <row r="54" spans="1:43" ht="62.15" customHeight="1" x14ac:dyDescent="0.35">
      <c r="A54" s="12" t="s">
        <v>485</v>
      </c>
      <c r="B54" s="5" t="s">
        <v>486</v>
      </c>
      <c r="C54" s="3" t="s">
        <v>487</v>
      </c>
      <c r="D54" s="6" t="s">
        <v>488</v>
      </c>
      <c r="E54" s="6"/>
      <c r="F54" s="6"/>
      <c r="G54" s="3" t="s">
        <v>489</v>
      </c>
      <c r="H54" s="3" t="e" vm="48">
        <v>#VALUE!</v>
      </c>
      <c r="I54" s="3" t="s">
        <v>49</v>
      </c>
      <c r="J54" s="3" t="s">
        <v>490</v>
      </c>
      <c r="K54" s="3">
        <v>126.11</v>
      </c>
      <c r="L54" s="3" t="s">
        <v>51</v>
      </c>
      <c r="M54" s="3" t="s">
        <v>51</v>
      </c>
      <c r="N54" s="3" t="s">
        <v>51</v>
      </c>
      <c r="O54" s="3" t="s">
        <v>51</v>
      </c>
      <c r="P54" s="3" t="s">
        <v>51</v>
      </c>
      <c r="Q54" s="3" t="s">
        <v>51</v>
      </c>
      <c r="R54" s="3" t="s">
        <v>51</v>
      </c>
      <c r="S54" s="3" t="s">
        <v>491</v>
      </c>
      <c r="T54" s="3">
        <v>313</v>
      </c>
      <c r="U54" s="3">
        <v>18</v>
      </c>
      <c r="V54" s="3" t="s">
        <v>53</v>
      </c>
      <c r="W54" s="3" t="s">
        <v>492</v>
      </c>
      <c r="X54" s="3" t="s">
        <v>158</v>
      </c>
      <c r="Y54" s="3" t="s">
        <v>51</v>
      </c>
      <c r="Z54" s="3" t="s">
        <v>51</v>
      </c>
      <c r="AA54" s="3" t="s">
        <v>51</v>
      </c>
      <c r="AB54" s="3" t="s">
        <v>51</v>
      </c>
      <c r="AC54" s="3" t="s">
        <v>51</v>
      </c>
      <c r="AD54" s="3" t="s">
        <v>51</v>
      </c>
      <c r="AE54" s="3" t="s">
        <v>51</v>
      </c>
      <c r="AF54" s="3" t="s">
        <v>51</v>
      </c>
      <c r="AG54" s="3" t="s">
        <v>493</v>
      </c>
      <c r="AH54" s="3" t="s">
        <v>51</v>
      </c>
      <c r="AI54" s="3" t="s">
        <v>51</v>
      </c>
      <c r="AJ54" s="3" t="s">
        <v>54</v>
      </c>
      <c r="AK54" s="3" t="s">
        <v>54</v>
      </c>
      <c r="AL54" s="3" t="s">
        <v>54</v>
      </c>
      <c r="AM54" s="3" t="s">
        <v>53</v>
      </c>
      <c r="AN54" s="3" t="s">
        <v>54</v>
      </c>
      <c r="AO54" s="3" t="s">
        <v>54</v>
      </c>
      <c r="AP54" s="4" t="s">
        <v>54</v>
      </c>
      <c r="AQ54" s="4" t="s">
        <v>54</v>
      </c>
    </row>
    <row r="55" spans="1:43" ht="188.5" x14ac:dyDescent="0.35">
      <c r="A55" s="12" t="s">
        <v>494</v>
      </c>
      <c r="B55" s="5" t="s">
        <v>495</v>
      </c>
      <c r="C55" s="3" t="s">
        <v>496</v>
      </c>
      <c r="D55" s="6" t="s">
        <v>497</v>
      </c>
      <c r="E55" s="6"/>
      <c r="F55" s="6"/>
      <c r="G55" s="3" t="s">
        <v>315</v>
      </c>
      <c r="H55" s="3" t="e" vm="49">
        <v>#VALUE!</v>
      </c>
      <c r="I55" s="3" t="s">
        <v>49</v>
      </c>
      <c r="J55" s="3" t="s">
        <v>498</v>
      </c>
      <c r="K55" s="3">
        <v>74.12</v>
      </c>
      <c r="L55" s="3" t="s">
        <v>51</v>
      </c>
      <c r="M55" s="3" t="s">
        <v>51</v>
      </c>
      <c r="N55" s="3" t="s">
        <v>51</v>
      </c>
      <c r="O55" s="3" t="s">
        <v>499</v>
      </c>
      <c r="P55" s="3" t="s">
        <v>51</v>
      </c>
      <c r="Q55" s="3" t="s">
        <v>51</v>
      </c>
      <c r="R55" s="3" t="s">
        <v>69</v>
      </c>
      <c r="S55" s="3" t="s">
        <v>500</v>
      </c>
      <c r="T55" s="3">
        <v>2799</v>
      </c>
      <c r="U55" s="3">
        <v>39</v>
      </c>
      <c r="V55" s="3" t="s">
        <v>53</v>
      </c>
      <c r="W55" s="3" t="s">
        <v>54</v>
      </c>
      <c r="X55" s="3" t="s">
        <v>55</v>
      </c>
      <c r="Y55" s="3" t="s">
        <v>501</v>
      </c>
      <c r="Z55" s="3" t="s">
        <v>51</v>
      </c>
      <c r="AA55" s="3" t="s">
        <v>51</v>
      </c>
      <c r="AB55" s="3" t="s">
        <v>51</v>
      </c>
      <c r="AC55" s="3" t="s">
        <v>51</v>
      </c>
      <c r="AD55" s="3" t="s">
        <v>51</v>
      </c>
      <c r="AE55" s="3" t="s">
        <v>51</v>
      </c>
      <c r="AF55" s="3" t="s">
        <v>51</v>
      </c>
      <c r="AG55" s="3" t="s">
        <v>51</v>
      </c>
      <c r="AH55" s="3" t="s">
        <v>51</v>
      </c>
      <c r="AI55" s="3" t="s">
        <v>502</v>
      </c>
      <c r="AJ55" s="3" t="s">
        <v>54</v>
      </c>
      <c r="AK55" s="3" t="s">
        <v>54</v>
      </c>
      <c r="AL55" s="3" t="s">
        <v>54</v>
      </c>
      <c r="AM55" s="3" t="s">
        <v>53</v>
      </c>
      <c r="AN55" s="3" t="s">
        <v>54</v>
      </c>
      <c r="AO55" s="3" t="s">
        <v>54</v>
      </c>
      <c r="AP55" s="4" t="s">
        <v>54</v>
      </c>
      <c r="AQ55" s="4" t="s">
        <v>54</v>
      </c>
    </row>
    <row r="56" spans="1:43" ht="217.5" x14ac:dyDescent="0.35">
      <c r="A56" s="12" t="s">
        <v>503</v>
      </c>
      <c r="B56" s="5" t="s">
        <v>504</v>
      </c>
      <c r="C56" s="3" t="s">
        <v>505</v>
      </c>
      <c r="D56" s="6" t="s">
        <v>506</v>
      </c>
      <c r="E56" s="6"/>
      <c r="F56" s="6"/>
      <c r="G56" s="3" t="s">
        <v>507</v>
      </c>
      <c r="H56" s="3" t="e" vm="50">
        <v>#VALUE!</v>
      </c>
      <c r="I56" s="3" t="s">
        <v>49</v>
      </c>
      <c r="J56" s="3" t="s">
        <v>508</v>
      </c>
      <c r="K56" s="3">
        <v>68.12</v>
      </c>
      <c r="L56" s="3" t="s">
        <v>352</v>
      </c>
      <c r="M56" s="3" t="s">
        <v>353</v>
      </c>
      <c r="N56" s="3" t="s">
        <v>51</v>
      </c>
      <c r="O56" s="3" t="s">
        <v>509</v>
      </c>
      <c r="P56" s="3" t="s">
        <v>352</v>
      </c>
      <c r="Q56" s="3" t="s">
        <v>353</v>
      </c>
      <c r="R56" s="3" t="s">
        <v>51</v>
      </c>
      <c r="S56" s="3" t="s">
        <v>510</v>
      </c>
      <c r="T56" s="3">
        <v>2422</v>
      </c>
      <c r="U56" s="3">
        <v>18</v>
      </c>
      <c r="V56" s="3" t="s">
        <v>53</v>
      </c>
      <c r="W56" s="3" t="s">
        <v>54</v>
      </c>
      <c r="X56" s="3" t="s">
        <v>55</v>
      </c>
      <c r="Y56" s="3" t="s">
        <v>511</v>
      </c>
      <c r="Z56" s="3" t="s">
        <v>51</v>
      </c>
      <c r="AA56" s="3" t="s">
        <v>51</v>
      </c>
      <c r="AB56" s="3" t="s">
        <v>51</v>
      </c>
      <c r="AC56" s="3" t="s">
        <v>51</v>
      </c>
      <c r="AD56" s="3" t="s">
        <v>51</v>
      </c>
      <c r="AE56" s="3" t="s">
        <v>51</v>
      </c>
      <c r="AF56" s="3" t="s">
        <v>51</v>
      </c>
      <c r="AG56" s="3" t="s">
        <v>512</v>
      </c>
      <c r="AH56" s="3" t="s">
        <v>249</v>
      </c>
      <c r="AI56" s="3" t="s">
        <v>513</v>
      </c>
      <c r="AJ56" s="3" t="s">
        <v>53</v>
      </c>
      <c r="AK56" s="3" t="s">
        <v>53</v>
      </c>
      <c r="AL56" s="3" t="s">
        <v>53</v>
      </c>
      <c r="AM56" s="3" t="s">
        <v>53</v>
      </c>
      <c r="AN56" s="3" t="s">
        <v>54</v>
      </c>
      <c r="AO56" s="3" t="s">
        <v>54</v>
      </c>
      <c r="AP56" s="4" t="s">
        <v>53</v>
      </c>
      <c r="AQ56" s="4" t="s">
        <v>53</v>
      </c>
    </row>
    <row r="57" spans="1:43" ht="145" x14ac:dyDescent="0.35">
      <c r="A57" s="12" t="s">
        <v>514</v>
      </c>
      <c r="B57" s="5" t="s">
        <v>515</v>
      </c>
      <c r="C57" s="3" t="s">
        <v>516</v>
      </c>
      <c r="D57" s="6" t="s">
        <v>517</v>
      </c>
      <c r="E57" s="6"/>
      <c r="F57" s="6"/>
      <c r="G57" s="3" t="s">
        <v>145</v>
      </c>
      <c r="H57" s="3" t="e" vm="51">
        <v>#VALUE!</v>
      </c>
      <c r="I57" s="3" t="s">
        <v>49</v>
      </c>
      <c r="J57" s="3" t="s">
        <v>518</v>
      </c>
      <c r="K57" s="3">
        <v>60.1</v>
      </c>
      <c r="L57" s="3" t="s">
        <v>51</v>
      </c>
      <c r="M57" s="3" t="s">
        <v>51</v>
      </c>
      <c r="N57" s="3" t="s">
        <v>51</v>
      </c>
      <c r="O57" s="3" t="s">
        <v>519</v>
      </c>
      <c r="P57" s="3" t="s">
        <v>51</v>
      </c>
      <c r="Q57" s="3" t="s">
        <v>51</v>
      </c>
      <c r="R57" s="3" t="s">
        <v>51</v>
      </c>
      <c r="S57" s="3" t="s">
        <v>520</v>
      </c>
      <c r="T57" s="3">
        <v>8831</v>
      </c>
      <c r="U57" s="3">
        <v>109</v>
      </c>
      <c r="V57" s="3" t="s">
        <v>53</v>
      </c>
      <c r="W57" s="3" t="s">
        <v>54</v>
      </c>
      <c r="X57" s="3" t="s">
        <v>55</v>
      </c>
      <c r="Y57" s="3" t="s">
        <v>56</v>
      </c>
      <c r="Z57" s="3" t="s">
        <v>51</v>
      </c>
      <c r="AA57" s="3" t="s">
        <v>51</v>
      </c>
      <c r="AB57" s="3" t="s">
        <v>51</v>
      </c>
      <c r="AC57" s="3" t="s">
        <v>51</v>
      </c>
      <c r="AD57" s="3" t="s">
        <v>51</v>
      </c>
      <c r="AE57" s="3" t="s">
        <v>51</v>
      </c>
      <c r="AF57" s="3" t="s">
        <v>51</v>
      </c>
      <c r="AG57" s="3" t="s">
        <v>51</v>
      </c>
      <c r="AH57" s="3" t="s">
        <v>51</v>
      </c>
      <c r="AI57" s="3" t="s">
        <v>151</v>
      </c>
      <c r="AJ57" s="3" t="s">
        <v>54</v>
      </c>
      <c r="AK57" s="3" t="s">
        <v>54</v>
      </c>
      <c r="AL57" s="3" t="s">
        <v>54</v>
      </c>
      <c r="AM57" s="3" t="s">
        <v>53</v>
      </c>
      <c r="AN57" s="3" t="s">
        <v>54</v>
      </c>
      <c r="AO57" s="3" t="s">
        <v>54</v>
      </c>
      <c r="AP57" s="4" t="s">
        <v>54</v>
      </c>
      <c r="AQ57" s="4" t="s">
        <v>54</v>
      </c>
    </row>
    <row r="58" spans="1:43" ht="72.5" x14ac:dyDescent="0.35">
      <c r="A58" s="12" t="s">
        <v>521</v>
      </c>
      <c r="B58" s="5" t="s">
        <v>522</v>
      </c>
      <c r="C58" s="3" t="s">
        <v>523</v>
      </c>
      <c r="D58" s="6" t="s">
        <v>524</v>
      </c>
      <c r="E58" s="6"/>
      <c r="F58" s="6"/>
      <c r="G58" s="3" t="s">
        <v>275</v>
      </c>
      <c r="H58" s="3" t="e" vm="52">
        <v>#VALUE!</v>
      </c>
      <c r="I58" s="3" t="s">
        <v>49</v>
      </c>
      <c r="J58" s="3" t="s">
        <v>525</v>
      </c>
      <c r="K58" s="3">
        <v>146.13999999999999</v>
      </c>
      <c r="L58" s="3" t="s">
        <v>51</v>
      </c>
      <c r="M58" s="3" t="s">
        <v>51</v>
      </c>
      <c r="N58" s="3" t="s">
        <v>51</v>
      </c>
      <c r="O58" s="3" t="s">
        <v>51</v>
      </c>
      <c r="P58" s="3" t="s">
        <v>51</v>
      </c>
      <c r="Q58" s="3" t="s">
        <v>51</v>
      </c>
      <c r="R58" s="3" t="s">
        <v>51</v>
      </c>
      <c r="S58" s="3" t="s">
        <v>373</v>
      </c>
      <c r="T58" s="3">
        <v>129</v>
      </c>
      <c r="U58" s="3">
        <v>2</v>
      </c>
      <c r="V58" s="3" t="s">
        <v>53</v>
      </c>
      <c r="W58" s="3" t="s">
        <v>54</v>
      </c>
      <c r="X58" s="3" t="s">
        <v>90</v>
      </c>
      <c r="Y58" s="3" t="s">
        <v>51</v>
      </c>
      <c r="Z58" s="3" t="s">
        <v>51</v>
      </c>
      <c r="AA58" s="3" t="s">
        <v>51</v>
      </c>
      <c r="AB58" s="3" t="s">
        <v>51</v>
      </c>
      <c r="AC58" s="3" t="s">
        <v>51</v>
      </c>
      <c r="AD58" s="3" t="s">
        <v>51</v>
      </c>
      <c r="AE58" s="3" t="s">
        <v>51</v>
      </c>
      <c r="AF58" s="3" t="s">
        <v>51</v>
      </c>
      <c r="AG58" s="3" t="s">
        <v>51</v>
      </c>
      <c r="AH58" s="3" t="s">
        <v>51</v>
      </c>
      <c r="AI58" s="3" t="s">
        <v>93</v>
      </c>
      <c r="AJ58" s="3" t="s">
        <v>54</v>
      </c>
      <c r="AK58" s="3" t="s">
        <v>54</v>
      </c>
      <c r="AL58" s="3" t="s">
        <v>54</v>
      </c>
      <c r="AM58" s="3" t="s">
        <v>54</v>
      </c>
      <c r="AN58" s="3" t="s">
        <v>54</v>
      </c>
      <c r="AO58" s="3" t="s">
        <v>54</v>
      </c>
      <c r="AP58" s="4" t="s">
        <v>54</v>
      </c>
      <c r="AQ58" s="4" t="s">
        <v>54</v>
      </c>
    </row>
    <row r="59" spans="1:43" ht="101.5" x14ac:dyDescent="0.35">
      <c r="A59" s="12" t="s">
        <v>526</v>
      </c>
      <c r="B59" s="5" t="s">
        <v>527</v>
      </c>
      <c r="C59" s="3" t="s">
        <v>528</v>
      </c>
      <c r="D59" s="6" t="s">
        <v>529</v>
      </c>
      <c r="E59" s="6"/>
      <c r="F59" s="6"/>
      <c r="G59" s="3" t="s">
        <v>530</v>
      </c>
      <c r="H59" s="3" t="e" vm="53">
        <v>#VALUE!</v>
      </c>
      <c r="I59" s="3" t="s">
        <v>49</v>
      </c>
      <c r="J59" s="3" t="s">
        <v>531</v>
      </c>
      <c r="K59" s="3">
        <v>130.1</v>
      </c>
      <c r="L59" s="3" t="s">
        <v>51</v>
      </c>
      <c r="M59" s="3" t="s">
        <v>51</v>
      </c>
      <c r="N59" s="3" t="s">
        <v>51</v>
      </c>
      <c r="O59" s="3" t="s">
        <v>51</v>
      </c>
      <c r="P59" s="3" t="s">
        <v>51</v>
      </c>
      <c r="Q59" s="3" t="s">
        <v>51</v>
      </c>
      <c r="R59" s="3" t="s">
        <v>51</v>
      </c>
      <c r="S59" s="3" t="s">
        <v>532</v>
      </c>
      <c r="T59" s="3">
        <v>582</v>
      </c>
      <c r="U59" s="3">
        <v>19</v>
      </c>
      <c r="V59" s="3" t="s">
        <v>53</v>
      </c>
      <c r="W59" s="3" t="s">
        <v>54</v>
      </c>
      <c r="X59" s="3" t="s">
        <v>149</v>
      </c>
      <c r="Y59" s="3" t="s">
        <v>258</v>
      </c>
      <c r="Z59" s="3" t="s">
        <v>51</v>
      </c>
      <c r="AA59" s="3" t="s">
        <v>51</v>
      </c>
      <c r="AB59" s="3" t="s">
        <v>51</v>
      </c>
      <c r="AC59" s="3" t="s">
        <v>51</v>
      </c>
      <c r="AD59" s="3" t="s">
        <v>51</v>
      </c>
      <c r="AE59" s="3" t="s">
        <v>51</v>
      </c>
      <c r="AF59" s="3" t="s">
        <v>51</v>
      </c>
      <c r="AG59" s="3" t="s">
        <v>51</v>
      </c>
      <c r="AH59" s="3" t="s">
        <v>51</v>
      </c>
      <c r="AI59" s="3" t="s">
        <v>93</v>
      </c>
      <c r="AJ59" s="3" t="s">
        <v>54</v>
      </c>
      <c r="AK59" s="3" t="s">
        <v>54</v>
      </c>
      <c r="AL59" s="3" t="s">
        <v>54</v>
      </c>
      <c r="AM59" s="3" t="s">
        <v>53</v>
      </c>
      <c r="AN59" s="3" t="s">
        <v>54</v>
      </c>
      <c r="AO59" s="3" t="s">
        <v>54</v>
      </c>
      <c r="AP59" s="4" t="s">
        <v>54</v>
      </c>
      <c r="AQ59" s="4" t="s">
        <v>54</v>
      </c>
    </row>
    <row r="60" spans="1:43" ht="130.5" x14ac:dyDescent="0.35">
      <c r="A60" s="12" t="s">
        <v>533</v>
      </c>
      <c r="B60" s="5" t="s">
        <v>534</v>
      </c>
      <c r="C60" s="3" t="s">
        <v>535</v>
      </c>
      <c r="D60" s="6" t="s">
        <v>536</v>
      </c>
      <c r="E60" s="6"/>
      <c r="F60" s="6"/>
      <c r="G60" s="3" t="s">
        <v>201</v>
      </c>
      <c r="H60" s="3" t="e" vm="54">
        <v>#VALUE!</v>
      </c>
      <c r="I60" s="3" t="s">
        <v>537</v>
      </c>
      <c r="J60" s="3" t="s">
        <v>538</v>
      </c>
      <c r="K60" s="3">
        <v>90.08</v>
      </c>
      <c r="L60" s="3" t="s">
        <v>51</v>
      </c>
      <c r="M60" s="3" t="s">
        <v>51</v>
      </c>
      <c r="N60" s="3" t="s">
        <v>51</v>
      </c>
      <c r="O60" s="3" t="s">
        <v>51</v>
      </c>
      <c r="P60" s="3" t="s">
        <v>51</v>
      </c>
      <c r="Q60" s="3" t="s">
        <v>51</v>
      </c>
      <c r="R60" s="3" t="s">
        <v>69</v>
      </c>
      <c r="S60" s="3" t="s">
        <v>539</v>
      </c>
      <c r="T60" s="3">
        <v>2795</v>
      </c>
      <c r="U60" s="3">
        <v>33</v>
      </c>
      <c r="V60" s="3" t="s">
        <v>53</v>
      </c>
      <c r="W60" s="3" t="s">
        <v>54</v>
      </c>
      <c r="X60" s="3" t="s">
        <v>82</v>
      </c>
      <c r="Y60" s="3" t="s">
        <v>268</v>
      </c>
      <c r="Z60" s="3" t="s">
        <v>51</v>
      </c>
      <c r="AA60" s="3" t="s">
        <v>51</v>
      </c>
      <c r="AB60" s="3" t="s">
        <v>51</v>
      </c>
      <c r="AC60" s="3" t="s">
        <v>51</v>
      </c>
      <c r="AD60" s="3" t="s">
        <v>51</v>
      </c>
      <c r="AE60" s="3" t="s">
        <v>51</v>
      </c>
      <c r="AF60" s="3" t="s">
        <v>51</v>
      </c>
      <c r="AG60" s="3" t="s">
        <v>51</v>
      </c>
      <c r="AH60" s="3" t="s">
        <v>51</v>
      </c>
      <c r="AI60" s="3" t="s">
        <v>540</v>
      </c>
      <c r="AJ60" s="3" t="s">
        <v>54</v>
      </c>
      <c r="AK60" s="3" t="s">
        <v>54</v>
      </c>
      <c r="AL60" s="3" t="s">
        <v>54</v>
      </c>
      <c r="AM60" s="3" t="s">
        <v>53</v>
      </c>
      <c r="AN60" s="3" t="s">
        <v>54</v>
      </c>
      <c r="AO60" s="3" t="s">
        <v>54</v>
      </c>
      <c r="AP60" s="4" t="s">
        <v>54</v>
      </c>
      <c r="AQ60" s="4" t="s">
        <v>54</v>
      </c>
    </row>
    <row r="61" spans="1:43" ht="101.5" x14ac:dyDescent="0.35">
      <c r="A61" s="12" t="s">
        <v>541</v>
      </c>
      <c r="B61" s="5" t="s">
        <v>542</v>
      </c>
      <c r="C61" s="3" t="s">
        <v>543</v>
      </c>
      <c r="D61" s="6" t="s">
        <v>544</v>
      </c>
      <c r="E61" s="6"/>
      <c r="F61" s="6"/>
      <c r="G61" s="3" t="s">
        <v>545</v>
      </c>
      <c r="H61" s="3" t="e" vm="55">
        <v>#VALUE!</v>
      </c>
      <c r="I61" s="3" t="s">
        <v>49</v>
      </c>
      <c r="J61" s="3" t="s">
        <v>546</v>
      </c>
      <c r="K61" s="3">
        <v>116.12</v>
      </c>
      <c r="L61" s="3" t="s">
        <v>51</v>
      </c>
      <c r="M61" s="3" t="s">
        <v>51</v>
      </c>
      <c r="N61" s="3" t="s">
        <v>51</v>
      </c>
      <c r="O61" s="3" t="s">
        <v>51</v>
      </c>
      <c r="P61" s="3" t="s">
        <v>51</v>
      </c>
      <c r="Q61" s="3" t="s">
        <v>51</v>
      </c>
      <c r="R61" s="3" t="s">
        <v>51</v>
      </c>
      <c r="S61" s="3" t="s">
        <v>547</v>
      </c>
      <c r="T61" s="3">
        <v>1872</v>
      </c>
      <c r="U61" s="3">
        <v>14</v>
      </c>
      <c r="V61" s="3" t="s">
        <v>53</v>
      </c>
      <c r="W61" s="3" t="s">
        <v>53</v>
      </c>
      <c r="X61" s="3" t="s">
        <v>82</v>
      </c>
      <c r="Y61" s="3" t="s">
        <v>548</v>
      </c>
      <c r="Z61" s="3" t="s">
        <v>51</v>
      </c>
      <c r="AA61" s="3" t="s">
        <v>51</v>
      </c>
      <c r="AB61" s="3" t="s">
        <v>51</v>
      </c>
      <c r="AC61" s="3" t="s">
        <v>51</v>
      </c>
      <c r="AD61" s="3" t="s">
        <v>51</v>
      </c>
      <c r="AE61" s="3" t="s">
        <v>51</v>
      </c>
      <c r="AF61" s="3" t="s">
        <v>51</v>
      </c>
      <c r="AG61" s="3" t="s">
        <v>51</v>
      </c>
      <c r="AH61" s="3" t="s">
        <v>51</v>
      </c>
      <c r="AI61" s="3" t="s">
        <v>93</v>
      </c>
      <c r="AJ61" s="3" t="s">
        <v>54</v>
      </c>
      <c r="AK61" s="3" t="s">
        <v>54</v>
      </c>
      <c r="AL61" s="3" t="s">
        <v>54</v>
      </c>
      <c r="AM61" s="3" t="s">
        <v>53</v>
      </c>
      <c r="AN61" s="3" t="s">
        <v>54</v>
      </c>
      <c r="AO61" s="3" t="s">
        <v>54</v>
      </c>
      <c r="AP61" s="4" t="s">
        <v>54</v>
      </c>
      <c r="AQ61" s="4" t="s">
        <v>54</v>
      </c>
    </row>
    <row r="62" spans="1:43" ht="74.5" customHeight="1" x14ac:dyDescent="0.35">
      <c r="A62" s="12" t="s">
        <v>549</v>
      </c>
      <c r="B62" s="5" t="s">
        <v>550</v>
      </c>
      <c r="C62" s="3" t="s">
        <v>551</v>
      </c>
      <c r="D62" s="6" t="s">
        <v>552</v>
      </c>
      <c r="E62" s="6"/>
      <c r="G62" s="3" t="s">
        <v>553</v>
      </c>
      <c r="H62" s="3" t="e" vm="56">
        <v>#VALUE!</v>
      </c>
      <c r="I62" s="3" t="s">
        <v>49</v>
      </c>
      <c r="J62" s="3" t="s">
        <v>554</v>
      </c>
      <c r="K62" s="3">
        <v>146.19</v>
      </c>
      <c r="L62" s="3" t="s">
        <v>51</v>
      </c>
      <c r="M62" s="3" t="s">
        <v>51</v>
      </c>
      <c r="N62" s="3" t="s">
        <v>51</v>
      </c>
      <c r="O62" s="3" t="s">
        <v>51</v>
      </c>
      <c r="P62" s="3" t="s">
        <v>51</v>
      </c>
      <c r="Q62" s="3" t="s">
        <v>51</v>
      </c>
      <c r="R62" s="3" t="s">
        <v>51</v>
      </c>
      <c r="S62" s="3" t="s">
        <v>555</v>
      </c>
      <c r="T62" s="3">
        <v>119</v>
      </c>
      <c r="U62" s="3">
        <v>3</v>
      </c>
      <c r="V62" s="3" t="s">
        <v>556</v>
      </c>
      <c r="W62" s="3" t="s">
        <v>54</v>
      </c>
      <c r="X62" s="3" t="s">
        <v>51</v>
      </c>
      <c r="Y62" s="3" t="s">
        <v>51</v>
      </c>
      <c r="Z62" s="3" t="s">
        <v>51</v>
      </c>
      <c r="AA62" s="3" t="s">
        <v>51</v>
      </c>
      <c r="AB62" s="3" t="s">
        <v>51</v>
      </c>
      <c r="AC62" s="3" t="s">
        <v>51</v>
      </c>
      <c r="AD62" s="3" t="s">
        <v>51</v>
      </c>
      <c r="AE62" s="3" t="s">
        <v>51</v>
      </c>
      <c r="AF62" s="3" t="s">
        <v>51</v>
      </c>
      <c r="AG62" s="3" t="s">
        <v>298</v>
      </c>
      <c r="AH62" s="3" t="s">
        <v>51</v>
      </c>
      <c r="AI62" s="3" t="s">
        <v>51</v>
      </c>
      <c r="AJ62" s="3" t="s">
        <v>54</v>
      </c>
      <c r="AK62" s="3" t="s">
        <v>54</v>
      </c>
      <c r="AL62" s="3" t="s">
        <v>54</v>
      </c>
      <c r="AM62" s="3" t="s">
        <v>54</v>
      </c>
      <c r="AN62" s="3" t="s">
        <v>54</v>
      </c>
      <c r="AO62" s="3" t="s">
        <v>54</v>
      </c>
      <c r="AP62" s="4" t="s">
        <v>54</v>
      </c>
      <c r="AQ62" s="4" t="s">
        <v>54</v>
      </c>
    </row>
    <row r="63" spans="1:43" ht="72.5" x14ac:dyDescent="0.35">
      <c r="A63" s="12" t="s">
        <v>557</v>
      </c>
      <c r="B63" s="5" t="s">
        <v>558</v>
      </c>
      <c r="C63" s="3" t="s">
        <v>559</v>
      </c>
      <c r="D63" s="6" t="s">
        <v>560</v>
      </c>
      <c r="E63" s="6"/>
      <c r="F63" s="6"/>
      <c r="G63" s="3" t="s">
        <v>561</v>
      </c>
      <c r="H63" s="3" t="e" vm="57">
        <v>#VALUE!</v>
      </c>
      <c r="I63" s="3" t="s">
        <v>49</v>
      </c>
      <c r="J63" s="3" t="s">
        <v>562</v>
      </c>
      <c r="K63" s="3">
        <v>134.09</v>
      </c>
      <c r="L63" s="3" t="s">
        <v>51</v>
      </c>
      <c r="M63" s="3" t="s">
        <v>51</v>
      </c>
      <c r="N63" s="3" t="s">
        <v>51</v>
      </c>
      <c r="O63" s="3" t="s">
        <v>51</v>
      </c>
      <c r="P63" s="3" t="s">
        <v>51</v>
      </c>
      <c r="Q63" s="3" t="s">
        <v>51</v>
      </c>
      <c r="R63" s="3" t="s">
        <v>51</v>
      </c>
      <c r="S63" s="3" t="s">
        <v>563</v>
      </c>
      <c r="T63" s="3">
        <v>2104</v>
      </c>
      <c r="U63" s="3">
        <v>22</v>
      </c>
      <c r="V63" s="3" t="s">
        <v>53</v>
      </c>
      <c r="W63" s="3" t="s">
        <v>54</v>
      </c>
      <c r="X63" s="3" t="s">
        <v>149</v>
      </c>
      <c r="Y63" s="3" t="s">
        <v>51</v>
      </c>
      <c r="Z63" s="3" t="s">
        <v>51</v>
      </c>
      <c r="AA63" s="3" t="s">
        <v>51</v>
      </c>
      <c r="AB63" s="3" t="s">
        <v>51</v>
      </c>
      <c r="AC63" s="3" t="s">
        <v>51</v>
      </c>
      <c r="AD63" s="3" t="s">
        <v>51</v>
      </c>
      <c r="AE63" s="3" t="s">
        <v>51</v>
      </c>
      <c r="AF63" s="3" t="s">
        <v>51</v>
      </c>
      <c r="AG63" s="3" t="s">
        <v>51</v>
      </c>
      <c r="AH63" s="3" t="s">
        <v>51</v>
      </c>
      <c r="AI63" s="3" t="s">
        <v>93</v>
      </c>
      <c r="AJ63" s="3" t="s">
        <v>54</v>
      </c>
      <c r="AK63" s="3" t="s">
        <v>54</v>
      </c>
      <c r="AL63" s="3" t="s">
        <v>54</v>
      </c>
      <c r="AM63" s="3" t="s">
        <v>53</v>
      </c>
      <c r="AN63" s="3" t="s">
        <v>54</v>
      </c>
      <c r="AO63" s="3" t="s">
        <v>54</v>
      </c>
      <c r="AP63" s="4" t="s">
        <v>54</v>
      </c>
      <c r="AQ63" s="4" t="s">
        <v>54</v>
      </c>
    </row>
    <row r="64" spans="1:43" ht="72.5" x14ac:dyDescent="0.35">
      <c r="A64" s="12" t="s">
        <v>564</v>
      </c>
      <c r="B64" s="5" t="s">
        <v>565</v>
      </c>
      <c r="C64" s="3" t="s">
        <v>566</v>
      </c>
      <c r="D64" s="6" t="s">
        <v>567</v>
      </c>
      <c r="E64" s="6"/>
      <c r="F64" s="6"/>
      <c r="G64" s="3" t="s">
        <v>568</v>
      </c>
      <c r="H64" s="3" t="e" vm="58">
        <v>#VALUE!</v>
      </c>
      <c r="I64" s="3" t="s">
        <v>49</v>
      </c>
      <c r="J64" s="3" t="s">
        <v>569</v>
      </c>
      <c r="K64" s="3">
        <v>104.06</v>
      </c>
      <c r="L64" s="3" t="s">
        <v>51</v>
      </c>
      <c r="M64" s="3" t="s">
        <v>51</v>
      </c>
      <c r="N64" s="3" t="s">
        <v>51</v>
      </c>
      <c r="O64" s="3" t="s">
        <v>51</v>
      </c>
      <c r="P64" s="3" t="s">
        <v>51</v>
      </c>
      <c r="Q64" s="3" t="s">
        <v>51</v>
      </c>
      <c r="R64" s="3" t="s">
        <v>51</v>
      </c>
      <c r="S64" s="3" t="s">
        <v>570</v>
      </c>
      <c r="T64" s="3">
        <v>425</v>
      </c>
      <c r="U64" s="3">
        <v>22</v>
      </c>
      <c r="V64" s="3" t="s">
        <v>53</v>
      </c>
      <c r="W64" s="3" t="s">
        <v>54</v>
      </c>
      <c r="X64" s="3" t="s">
        <v>82</v>
      </c>
      <c r="Y64" s="3" t="s">
        <v>51</v>
      </c>
      <c r="Z64" s="3" t="s">
        <v>51</v>
      </c>
      <c r="AA64" s="3" t="s">
        <v>51</v>
      </c>
      <c r="AB64" s="3" t="s">
        <v>51</v>
      </c>
      <c r="AC64" s="3" t="s">
        <v>51</v>
      </c>
      <c r="AD64" s="3" t="s">
        <v>51</v>
      </c>
      <c r="AE64" s="3" t="s">
        <v>51</v>
      </c>
      <c r="AF64" s="3" t="s">
        <v>51</v>
      </c>
      <c r="AG64" s="3" t="s">
        <v>51</v>
      </c>
      <c r="AH64" s="3" t="s">
        <v>51</v>
      </c>
      <c r="AI64" s="3" t="s">
        <v>93</v>
      </c>
      <c r="AJ64" s="3" t="s">
        <v>54</v>
      </c>
      <c r="AK64" s="3" t="s">
        <v>54</v>
      </c>
      <c r="AL64" s="3" t="s">
        <v>54</v>
      </c>
      <c r="AM64" s="3" t="s">
        <v>54</v>
      </c>
      <c r="AN64" s="3" t="s">
        <v>54</v>
      </c>
      <c r="AO64" s="3" t="s">
        <v>54</v>
      </c>
      <c r="AP64" s="4" t="s">
        <v>54</v>
      </c>
      <c r="AQ64" s="4" t="s">
        <v>54</v>
      </c>
    </row>
    <row r="65" spans="1:43" ht="188.5" x14ac:dyDescent="0.35">
      <c r="A65" s="12" t="s">
        <v>571</v>
      </c>
      <c r="B65" s="5" t="s">
        <v>572</v>
      </c>
      <c r="C65" s="3" t="s">
        <v>573</v>
      </c>
      <c r="D65" s="6" t="s">
        <v>574</v>
      </c>
      <c r="E65" s="6"/>
      <c r="F65" s="6"/>
      <c r="G65" s="3" t="s">
        <v>575</v>
      </c>
      <c r="H65" s="3" t="e" vm="59">
        <v>#VALUE!</v>
      </c>
      <c r="I65" s="3" t="s">
        <v>49</v>
      </c>
      <c r="J65" s="3" t="s">
        <v>576</v>
      </c>
      <c r="K65" s="3">
        <v>32.04</v>
      </c>
      <c r="L65" s="3" t="s">
        <v>51</v>
      </c>
      <c r="M65" s="3" t="s">
        <v>51</v>
      </c>
      <c r="N65" s="3" t="s">
        <v>51</v>
      </c>
      <c r="O65" s="3" t="s">
        <v>577</v>
      </c>
      <c r="P65" s="3" t="s">
        <v>430</v>
      </c>
      <c r="Q65" s="3" t="s">
        <v>51</v>
      </c>
      <c r="R65" s="3" t="s">
        <v>578</v>
      </c>
      <c r="S65" s="3" t="s">
        <v>579</v>
      </c>
      <c r="T65" s="3">
        <v>7598</v>
      </c>
      <c r="U65" s="3">
        <v>141</v>
      </c>
      <c r="V65" s="3" t="s">
        <v>53</v>
      </c>
      <c r="W65" s="3" t="s">
        <v>53</v>
      </c>
      <c r="X65" s="3" t="s">
        <v>383</v>
      </c>
      <c r="Y65" s="3" t="s">
        <v>580</v>
      </c>
      <c r="Z65" s="3" t="s">
        <v>581</v>
      </c>
      <c r="AA65" s="3" t="s">
        <v>582</v>
      </c>
      <c r="AB65" s="3"/>
      <c r="AC65" s="3"/>
      <c r="AD65" s="3" t="s">
        <v>583</v>
      </c>
      <c r="AE65" s="3" t="s">
        <v>51</v>
      </c>
      <c r="AF65" s="3" t="s">
        <v>51</v>
      </c>
      <c r="AG65" s="3" t="s">
        <v>584</v>
      </c>
      <c r="AH65" s="3" t="s">
        <v>51</v>
      </c>
      <c r="AI65" s="3" t="s">
        <v>585</v>
      </c>
      <c r="AJ65" s="3" t="s">
        <v>54</v>
      </c>
      <c r="AK65" s="3" t="s">
        <v>53</v>
      </c>
      <c r="AL65" s="3" t="s">
        <v>53</v>
      </c>
      <c r="AM65" s="3" t="s">
        <v>53</v>
      </c>
      <c r="AN65" s="3" t="s">
        <v>54</v>
      </c>
      <c r="AO65" s="3" t="s">
        <v>54</v>
      </c>
      <c r="AP65" s="4" t="s">
        <v>54</v>
      </c>
      <c r="AQ65" s="4" t="s">
        <v>53</v>
      </c>
    </row>
    <row r="66" spans="1:43" x14ac:dyDescent="0.35">
      <c r="A66" s="12" t="s">
        <v>586</v>
      </c>
      <c r="B66" s="5" t="s">
        <v>240</v>
      </c>
      <c r="C66" s="3" t="s">
        <v>587</v>
      </c>
      <c r="D66" s="6" t="s">
        <v>588</v>
      </c>
      <c r="E66" s="6"/>
      <c r="F66" s="6"/>
      <c r="G66" s="3"/>
      <c r="H66" s="3"/>
      <c r="I66" s="3"/>
      <c r="J66" s="3"/>
      <c r="K66" s="3">
        <v>142.11000000000001</v>
      </c>
      <c r="L66" s="3" t="s">
        <v>51</v>
      </c>
      <c r="M66" s="3" t="s">
        <v>51</v>
      </c>
      <c r="N66" s="3" t="s">
        <v>51</v>
      </c>
      <c r="O66" s="3" t="s">
        <v>51</v>
      </c>
      <c r="P66" s="3" t="s">
        <v>51</v>
      </c>
      <c r="Q66" s="3" t="s">
        <v>51</v>
      </c>
      <c r="R66" s="3" t="s">
        <v>51</v>
      </c>
      <c r="S66" s="3" t="s">
        <v>51</v>
      </c>
      <c r="T66" s="3" t="s">
        <v>51</v>
      </c>
      <c r="U66" s="3" t="s">
        <v>51</v>
      </c>
      <c r="V66" s="3" t="s">
        <v>51</v>
      </c>
      <c r="W66" s="3" t="s">
        <v>51</v>
      </c>
      <c r="X66" s="3" t="s">
        <v>51</v>
      </c>
      <c r="Y66" s="3" t="s">
        <v>51</v>
      </c>
      <c r="Z66" s="3" t="s">
        <v>51</v>
      </c>
      <c r="AA66" s="3" t="s">
        <v>51</v>
      </c>
      <c r="AB66" s="3" t="s">
        <v>51</v>
      </c>
      <c r="AC66" s="3" t="s">
        <v>51</v>
      </c>
      <c r="AD66" s="3" t="s">
        <v>51</v>
      </c>
      <c r="AE66" s="3" t="s">
        <v>51</v>
      </c>
      <c r="AF66" s="3" t="s">
        <v>51</v>
      </c>
      <c r="AG66" s="3" t="s">
        <v>51</v>
      </c>
      <c r="AH66" s="3" t="s">
        <v>51</v>
      </c>
      <c r="AI66" s="3" t="s">
        <v>51</v>
      </c>
      <c r="AJ66" s="3" t="s">
        <v>54</v>
      </c>
      <c r="AK66" s="3" t="s">
        <v>54</v>
      </c>
      <c r="AL66" s="3" t="s">
        <v>54</v>
      </c>
      <c r="AM66" s="3" t="s">
        <v>54</v>
      </c>
      <c r="AN66" s="3" t="s">
        <v>54</v>
      </c>
      <c r="AO66" s="3" t="s">
        <v>54</v>
      </c>
      <c r="AP66" s="4" t="s">
        <v>54</v>
      </c>
      <c r="AQ66" s="4" t="s">
        <v>54</v>
      </c>
    </row>
    <row r="67" spans="1:43" ht="101.5" x14ac:dyDescent="0.35">
      <c r="A67" s="12" t="s">
        <v>589</v>
      </c>
      <c r="B67" s="5" t="s">
        <v>590</v>
      </c>
      <c r="C67" s="3" t="s">
        <v>591</v>
      </c>
      <c r="D67" s="6" t="s">
        <v>592</v>
      </c>
      <c r="E67" s="6"/>
      <c r="F67" s="6"/>
      <c r="G67" s="3" t="s">
        <v>593</v>
      </c>
      <c r="H67" s="3" t="e" vm="60">
        <v>#VALUE!</v>
      </c>
      <c r="I67" s="3" t="s">
        <v>49</v>
      </c>
      <c r="J67" s="3" t="s">
        <v>594</v>
      </c>
      <c r="K67" s="3">
        <v>221.21</v>
      </c>
      <c r="L67" s="3" t="s">
        <v>51</v>
      </c>
      <c r="M67" s="3" t="s">
        <v>51</v>
      </c>
      <c r="N67" s="3" t="s">
        <v>51</v>
      </c>
      <c r="O67" s="3" t="s">
        <v>51</v>
      </c>
      <c r="P67" s="3" t="s">
        <v>51</v>
      </c>
      <c r="Q67" s="3" t="s">
        <v>51</v>
      </c>
      <c r="R67" s="3" t="s">
        <v>51</v>
      </c>
      <c r="S67" s="3" t="s">
        <v>595</v>
      </c>
      <c r="T67" s="3">
        <v>49</v>
      </c>
      <c r="U67" s="3">
        <v>1</v>
      </c>
      <c r="V67" s="3" t="s">
        <v>53</v>
      </c>
      <c r="W67" s="3" t="s">
        <v>54</v>
      </c>
      <c r="X67" s="3" t="s">
        <v>596</v>
      </c>
      <c r="Y67" s="3" t="s">
        <v>51</v>
      </c>
      <c r="Z67" s="3" t="s">
        <v>51</v>
      </c>
      <c r="AA67" s="3" t="s">
        <v>51</v>
      </c>
      <c r="AB67" s="3" t="s">
        <v>51</v>
      </c>
      <c r="AC67" s="3" t="s">
        <v>51</v>
      </c>
      <c r="AD67" s="3" t="s">
        <v>51</v>
      </c>
      <c r="AE67" s="3" t="s">
        <v>51</v>
      </c>
      <c r="AF67" s="3" t="s">
        <v>51</v>
      </c>
      <c r="AG67" s="3" t="s">
        <v>51</v>
      </c>
      <c r="AH67" s="3" t="s">
        <v>51</v>
      </c>
      <c r="AI67" s="3" t="s">
        <v>51</v>
      </c>
      <c r="AJ67" s="3" t="s">
        <v>54</v>
      </c>
      <c r="AK67" s="3" t="s">
        <v>54</v>
      </c>
      <c r="AL67" s="3" t="s">
        <v>54</v>
      </c>
      <c r="AM67" s="3" t="s">
        <v>54</v>
      </c>
      <c r="AN67" s="3" t="s">
        <v>54</v>
      </c>
      <c r="AO67" s="3" t="s">
        <v>54</v>
      </c>
      <c r="AP67" s="4" t="s">
        <v>54</v>
      </c>
      <c r="AQ67" s="4" t="s">
        <v>54</v>
      </c>
    </row>
    <row r="68" spans="1:43" ht="145" x14ac:dyDescent="0.35">
      <c r="A68" s="12" t="s">
        <v>597</v>
      </c>
      <c r="B68" s="5" t="s">
        <v>598</v>
      </c>
      <c r="C68" s="3" t="s">
        <v>599</v>
      </c>
      <c r="D68" s="6" t="s">
        <v>600</v>
      </c>
      <c r="E68" s="6"/>
      <c r="F68" s="6"/>
      <c r="G68" s="13" t="s">
        <v>601</v>
      </c>
      <c r="H68" s="3" t="e" vm="61">
        <v>#VALUE!</v>
      </c>
      <c r="I68" s="3" t="s">
        <v>49</v>
      </c>
      <c r="J68" s="13" t="s">
        <v>602</v>
      </c>
      <c r="K68" s="3">
        <v>94.11</v>
      </c>
      <c r="L68" s="3" t="s">
        <v>51</v>
      </c>
      <c r="M68" s="3" t="s">
        <v>353</v>
      </c>
      <c r="N68" s="3" t="s">
        <v>51</v>
      </c>
      <c r="O68" s="3" t="s">
        <v>603</v>
      </c>
      <c r="P68" s="3" t="s">
        <v>430</v>
      </c>
      <c r="Q68" s="3" t="s">
        <v>51</v>
      </c>
      <c r="R68" s="3" t="s">
        <v>335</v>
      </c>
      <c r="S68" s="3" t="s">
        <v>604</v>
      </c>
      <c r="T68" s="3">
        <v>4199</v>
      </c>
      <c r="U68" s="3">
        <v>89</v>
      </c>
      <c r="V68" s="3" t="s">
        <v>53</v>
      </c>
      <c r="W68" s="3" t="s">
        <v>53</v>
      </c>
      <c r="X68" s="3" t="s">
        <v>71</v>
      </c>
      <c r="Y68" s="3" t="s">
        <v>605</v>
      </c>
      <c r="Z68" s="3" t="s">
        <v>606</v>
      </c>
      <c r="AA68" s="3" t="s">
        <v>51</v>
      </c>
      <c r="AB68" s="3" t="s">
        <v>51</v>
      </c>
      <c r="AC68" s="3" t="s">
        <v>51</v>
      </c>
      <c r="AD68" s="3" t="s">
        <v>51</v>
      </c>
      <c r="AE68" s="3" t="s">
        <v>51</v>
      </c>
      <c r="AF68" s="3" t="s">
        <v>51</v>
      </c>
      <c r="AG68" s="3" t="s">
        <v>607</v>
      </c>
      <c r="AH68" s="3" t="s">
        <v>249</v>
      </c>
      <c r="AI68" s="3" t="s">
        <v>608</v>
      </c>
      <c r="AJ68" s="3" t="s">
        <v>54</v>
      </c>
      <c r="AK68" s="3" t="s">
        <v>53</v>
      </c>
      <c r="AL68" s="3" t="s">
        <v>53</v>
      </c>
      <c r="AM68" s="3" t="s">
        <v>53</v>
      </c>
      <c r="AN68" s="3" t="s">
        <v>54</v>
      </c>
      <c r="AO68" s="3" t="s">
        <v>54</v>
      </c>
      <c r="AP68" s="4" t="s">
        <v>54</v>
      </c>
      <c r="AQ68" s="4" t="s">
        <v>53</v>
      </c>
    </row>
    <row r="69" spans="1:43" ht="87" x14ac:dyDescent="0.35">
      <c r="A69" s="12" t="s">
        <v>609</v>
      </c>
      <c r="B69" s="5" t="s">
        <v>610</v>
      </c>
      <c r="C69" s="3" t="s">
        <v>611</v>
      </c>
      <c r="D69" s="6" t="s">
        <v>612</v>
      </c>
      <c r="E69" s="6"/>
      <c r="F69" s="6"/>
      <c r="G69" s="3" t="s">
        <v>613</v>
      </c>
      <c r="H69" s="3" t="e" vm="62">
        <v>#VALUE!</v>
      </c>
      <c r="I69" s="3" t="s">
        <v>49</v>
      </c>
      <c r="J69" s="3" t="s">
        <v>614</v>
      </c>
      <c r="K69" s="3">
        <v>138.12</v>
      </c>
      <c r="L69" s="3" t="s">
        <v>51</v>
      </c>
      <c r="M69" s="3" t="s">
        <v>51</v>
      </c>
      <c r="N69" s="3" t="s">
        <v>51</v>
      </c>
      <c r="O69" s="3" t="s">
        <v>51</v>
      </c>
      <c r="P69" s="3" t="s">
        <v>51</v>
      </c>
      <c r="Q69" s="3" t="s">
        <v>51</v>
      </c>
      <c r="R69" s="3" t="s">
        <v>51</v>
      </c>
      <c r="S69" s="3" t="s">
        <v>615</v>
      </c>
      <c r="T69" s="3">
        <v>407</v>
      </c>
      <c r="U69" s="3">
        <v>25</v>
      </c>
      <c r="V69" s="3" t="s">
        <v>53</v>
      </c>
      <c r="W69" s="3" t="s">
        <v>53</v>
      </c>
      <c r="X69" s="3" t="s">
        <v>90</v>
      </c>
      <c r="Y69" s="3" t="s">
        <v>616</v>
      </c>
      <c r="Z69" s="3" t="s">
        <v>617</v>
      </c>
      <c r="AA69" s="3" t="s">
        <v>51</v>
      </c>
      <c r="AB69" s="3" t="s">
        <v>51</v>
      </c>
      <c r="AC69" s="3" t="s">
        <v>51</v>
      </c>
      <c r="AD69" s="3" t="s">
        <v>51</v>
      </c>
      <c r="AE69" s="3" t="s">
        <v>51</v>
      </c>
      <c r="AF69" s="3" t="s">
        <v>51</v>
      </c>
      <c r="AG69" s="3" t="s">
        <v>618</v>
      </c>
      <c r="AH69" s="3" t="s">
        <v>51</v>
      </c>
      <c r="AI69" s="3" t="s">
        <v>619</v>
      </c>
      <c r="AJ69" s="3" t="s">
        <v>54</v>
      </c>
      <c r="AK69" s="3" t="s">
        <v>54</v>
      </c>
      <c r="AL69" s="3" t="s">
        <v>54</v>
      </c>
      <c r="AM69" s="3" t="s">
        <v>54</v>
      </c>
      <c r="AN69" s="3" t="s">
        <v>54</v>
      </c>
      <c r="AO69" s="3" t="s">
        <v>54</v>
      </c>
      <c r="AP69" s="4" t="s">
        <v>54</v>
      </c>
      <c r="AQ69" s="4" t="s">
        <v>54</v>
      </c>
    </row>
    <row r="70" spans="1:43" ht="130.5" x14ac:dyDescent="0.35">
      <c r="A70" s="12" t="s">
        <v>620</v>
      </c>
      <c r="B70" s="5" t="s">
        <v>621</v>
      </c>
      <c r="C70" s="3" t="s">
        <v>622</v>
      </c>
      <c r="D70" s="6" t="s">
        <v>623</v>
      </c>
      <c r="E70" s="6"/>
      <c r="F70" s="6"/>
      <c r="G70" s="3" t="s">
        <v>624</v>
      </c>
      <c r="H70" s="3" t="e" vm="63">
        <v>#VALUE!</v>
      </c>
      <c r="I70" s="3" t="s">
        <v>49</v>
      </c>
      <c r="J70" s="3" t="s">
        <v>625</v>
      </c>
      <c r="K70" s="3">
        <v>120.15</v>
      </c>
      <c r="L70" s="3" t="s">
        <v>51</v>
      </c>
      <c r="M70" s="3" t="s">
        <v>51</v>
      </c>
      <c r="N70" s="3" t="s">
        <v>51</v>
      </c>
      <c r="O70" s="3" t="s">
        <v>51</v>
      </c>
      <c r="P70" s="3" t="s">
        <v>51</v>
      </c>
      <c r="Q70" s="3" t="s">
        <v>353</v>
      </c>
      <c r="R70" s="3" t="s">
        <v>69</v>
      </c>
      <c r="S70" s="3" t="s">
        <v>626</v>
      </c>
      <c r="T70" s="3">
        <v>308</v>
      </c>
      <c r="U70" s="3">
        <v>12</v>
      </c>
      <c r="V70" s="3" t="s">
        <v>53</v>
      </c>
      <c r="W70" s="3" t="s">
        <v>54</v>
      </c>
      <c r="X70" s="3" t="s">
        <v>158</v>
      </c>
      <c r="Y70" s="3" t="s">
        <v>627</v>
      </c>
      <c r="Z70" s="3" t="s">
        <v>51</v>
      </c>
      <c r="AA70" s="3" t="s">
        <v>51</v>
      </c>
      <c r="AB70" s="3" t="s">
        <v>51</v>
      </c>
      <c r="AC70" s="3" t="s">
        <v>51</v>
      </c>
      <c r="AD70" s="3" t="s">
        <v>51</v>
      </c>
      <c r="AE70" s="3" t="s">
        <v>51</v>
      </c>
      <c r="AF70" s="3" t="s">
        <v>51</v>
      </c>
      <c r="AG70" s="3" t="s">
        <v>628</v>
      </c>
      <c r="AH70" s="3" t="s">
        <v>51</v>
      </c>
      <c r="AI70" s="3" t="s">
        <v>51</v>
      </c>
      <c r="AJ70" s="3" t="s">
        <v>54</v>
      </c>
      <c r="AK70" s="3" t="s">
        <v>54</v>
      </c>
      <c r="AL70" s="3" t="s">
        <v>54</v>
      </c>
      <c r="AM70" s="3" t="s">
        <v>53</v>
      </c>
      <c r="AN70" s="3" t="s">
        <v>54</v>
      </c>
      <c r="AO70" s="3" t="s">
        <v>54</v>
      </c>
      <c r="AP70" s="4" t="s">
        <v>54</v>
      </c>
      <c r="AQ70" s="4" t="s">
        <v>53</v>
      </c>
    </row>
    <row r="71" spans="1:43" ht="43" customHeight="1" x14ac:dyDescent="0.35">
      <c r="A71" s="12" t="s">
        <v>629</v>
      </c>
      <c r="B71" s="5" t="s">
        <v>630</v>
      </c>
      <c r="C71" s="3" t="s">
        <v>631</v>
      </c>
      <c r="D71" s="6" t="s">
        <v>632</v>
      </c>
      <c r="E71" s="6"/>
      <c r="F71" s="6"/>
      <c r="G71" s="3" t="s">
        <v>633</v>
      </c>
      <c r="H71" s="3" t="e" vm="64">
        <v>#VALUE!</v>
      </c>
      <c r="I71" s="3" t="s">
        <v>49</v>
      </c>
      <c r="J71" s="3" t="s">
        <v>634</v>
      </c>
      <c r="K71" s="3">
        <v>74.08</v>
      </c>
      <c r="L71" s="3" t="s">
        <v>51</v>
      </c>
      <c r="M71" s="3" t="s">
        <v>51</v>
      </c>
      <c r="N71" s="3" t="s">
        <v>51</v>
      </c>
      <c r="O71" s="3" t="s">
        <v>326</v>
      </c>
      <c r="P71" s="3" t="s">
        <v>51</v>
      </c>
      <c r="Q71" s="3" t="s">
        <v>51</v>
      </c>
      <c r="R71" s="3" t="s">
        <v>51</v>
      </c>
      <c r="S71" s="3" t="s">
        <v>635</v>
      </c>
      <c r="T71" s="3">
        <v>2660</v>
      </c>
      <c r="U71" s="3">
        <v>50</v>
      </c>
      <c r="V71" s="3" t="s">
        <v>53</v>
      </c>
      <c r="W71" s="3" t="s">
        <v>54</v>
      </c>
      <c r="X71" s="3" t="s">
        <v>55</v>
      </c>
      <c r="Y71" s="3" t="s">
        <v>56</v>
      </c>
      <c r="Z71" s="3" t="s">
        <v>51</v>
      </c>
      <c r="AA71" s="3" t="s">
        <v>51</v>
      </c>
      <c r="AB71" s="3" t="s">
        <v>51</v>
      </c>
      <c r="AC71" s="3" t="s">
        <v>51</v>
      </c>
      <c r="AD71" s="3" t="s">
        <v>51</v>
      </c>
      <c r="AE71" s="3" t="s">
        <v>51</v>
      </c>
      <c r="AF71" s="3" t="s">
        <v>51</v>
      </c>
      <c r="AG71" s="3" t="s">
        <v>51</v>
      </c>
      <c r="AH71" s="3" t="s">
        <v>51</v>
      </c>
      <c r="AI71" s="3" t="s">
        <v>636</v>
      </c>
      <c r="AJ71" s="3" t="s">
        <v>54</v>
      </c>
      <c r="AK71" s="3" t="s">
        <v>54</v>
      </c>
      <c r="AL71" s="3" t="s">
        <v>54</v>
      </c>
      <c r="AM71" s="3" t="s">
        <v>53</v>
      </c>
      <c r="AN71" s="3" t="s">
        <v>54</v>
      </c>
      <c r="AO71" s="3" t="s">
        <v>54</v>
      </c>
      <c r="AP71" s="4" t="s">
        <v>54</v>
      </c>
      <c r="AQ71" s="4" t="s">
        <v>54</v>
      </c>
    </row>
    <row r="72" spans="1:43" ht="232" x14ac:dyDescent="0.35">
      <c r="A72" s="12" t="s">
        <v>637</v>
      </c>
      <c r="B72" s="5" t="s">
        <v>638</v>
      </c>
      <c r="C72" s="3" t="s">
        <v>639</v>
      </c>
      <c r="D72" s="6" t="s">
        <v>640</v>
      </c>
      <c r="E72" s="6"/>
      <c r="F72" s="6"/>
      <c r="G72" s="3" t="s">
        <v>641</v>
      </c>
      <c r="H72" s="3" t="e" vm="65">
        <v>#VALUE!</v>
      </c>
      <c r="I72" s="3" t="s">
        <v>49</v>
      </c>
      <c r="J72" s="3" t="s">
        <v>642</v>
      </c>
      <c r="K72" s="3">
        <v>42.08</v>
      </c>
      <c r="L72" s="3" t="s">
        <v>51</v>
      </c>
      <c r="M72" s="3" t="s">
        <v>51</v>
      </c>
      <c r="N72" s="3" t="s">
        <v>51</v>
      </c>
      <c r="O72" s="3" t="s">
        <v>643</v>
      </c>
      <c r="P72" s="3" t="s">
        <v>51</v>
      </c>
      <c r="Q72" s="3" t="s">
        <v>51</v>
      </c>
      <c r="R72" s="3" t="s">
        <v>51</v>
      </c>
      <c r="S72" s="3" t="s">
        <v>644</v>
      </c>
      <c r="T72" s="3">
        <v>1199</v>
      </c>
      <c r="U72" s="3">
        <v>20</v>
      </c>
      <c r="V72" s="3" t="s">
        <v>53</v>
      </c>
      <c r="W72" s="3" t="s">
        <v>54</v>
      </c>
      <c r="X72" s="3" t="s">
        <v>383</v>
      </c>
      <c r="Y72" s="3" t="s">
        <v>645</v>
      </c>
      <c r="Z72" s="3" t="s">
        <v>51</v>
      </c>
      <c r="AA72" s="3" t="s">
        <v>51</v>
      </c>
      <c r="AB72" s="3" t="s">
        <v>51</v>
      </c>
      <c r="AC72" s="3" t="s">
        <v>51</v>
      </c>
      <c r="AD72" s="3" t="s">
        <v>51</v>
      </c>
      <c r="AE72" s="3" t="s">
        <v>51</v>
      </c>
      <c r="AF72" s="3" t="s">
        <v>51</v>
      </c>
      <c r="AG72" s="3" t="s">
        <v>51</v>
      </c>
      <c r="AH72" s="3" t="s">
        <v>51</v>
      </c>
      <c r="AI72" s="3" t="s">
        <v>328</v>
      </c>
      <c r="AJ72" s="3" t="s">
        <v>54</v>
      </c>
      <c r="AK72" s="3" t="s">
        <v>54</v>
      </c>
      <c r="AL72" s="3" t="s">
        <v>54</v>
      </c>
      <c r="AM72" s="3" t="s">
        <v>54</v>
      </c>
      <c r="AN72" s="3" t="s">
        <v>54</v>
      </c>
      <c r="AO72" s="3" t="s">
        <v>54</v>
      </c>
      <c r="AP72" s="4" t="s">
        <v>54</v>
      </c>
      <c r="AQ72" s="4" t="s">
        <v>54</v>
      </c>
    </row>
    <row r="73" spans="1:43" ht="232" x14ac:dyDescent="0.35">
      <c r="A73" s="12" t="s">
        <v>646</v>
      </c>
      <c r="B73" s="5" t="s">
        <v>647</v>
      </c>
      <c r="C73" s="3" t="s">
        <v>648</v>
      </c>
      <c r="D73" s="6" t="s">
        <v>649</v>
      </c>
      <c r="E73" s="6"/>
      <c r="F73" s="6"/>
      <c r="G73" s="3" t="s">
        <v>650</v>
      </c>
      <c r="H73" s="3" t="e" vm="66">
        <v>#VALUE!</v>
      </c>
      <c r="I73" s="3" t="s">
        <v>49</v>
      </c>
      <c r="J73" s="3" t="s">
        <v>651</v>
      </c>
      <c r="K73" s="3">
        <v>106.17</v>
      </c>
      <c r="L73" s="3" t="s">
        <v>51</v>
      </c>
      <c r="M73" s="3" t="s">
        <v>51</v>
      </c>
      <c r="N73" s="3" t="s">
        <v>51</v>
      </c>
      <c r="O73" s="3" t="s">
        <v>652</v>
      </c>
      <c r="P73" s="3" t="s">
        <v>51</v>
      </c>
      <c r="Q73" s="3" t="s">
        <v>51</v>
      </c>
      <c r="R73" s="3" t="s">
        <v>335</v>
      </c>
      <c r="S73" s="3" t="s">
        <v>653</v>
      </c>
      <c r="T73" s="3">
        <v>1357</v>
      </c>
      <c r="U73" s="3">
        <v>26</v>
      </c>
      <c r="V73" s="3" t="s">
        <v>53</v>
      </c>
      <c r="W73" s="3" t="s">
        <v>54</v>
      </c>
      <c r="X73" s="3" t="s">
        <v>71</v>
      </c>
      <c r="Y73" s="3" t="s">
        <v>654</v>
      </c>
      <c r="Z73" s="3" t="s">
        <v>655</v>
      </c>
      <c r="AA73" s="3" t="s">
        <v>51</v>
      </c>
      <c r="AB73" s="3" t="s">
        <v>51</v>
      </c>
      <c r="AC73" s="3" t="s">
        <v>51</v>
      </c>
      <c r="AD73" s="3" t="s">
        <v>51</v>
      </c>
      <c r="AE73" s="3" t="s">
        <v>51</v>
      </c>
      <c r="AF73" s="3" t="s">
        <v>51</v>
      </c>
      <c r="AG73" s="3" t="s">
        <v>656</v>
      </c>
      <c r="AH73" s="3" t="s">
        <v>51</v>
      </c>
      <c r="AI73" s="3" t="s">
        <v>51</v>
      </c>
      <c r="AJ73" s="3" t="s">
        <v>54</v>
      </c>
      <c r="AK73" s="3" t="s">
        <v>53</v>
      </c>
      <c r="AL73" s="3" t="s">
        <v>54</v>
      </c>
      <c r="AM73" s="3" t="s">
        <v>53</v>
      </c>
      <c r="AN73" s="3" t="s">
        <v>54</v>
      </c>
      <c r="AO73" s="3" t="s">
        <v>54</v>
      </c>
      <c r="AP73" s="4" t="s">
        <v>54</v>
      </c>
      <c r="AQ73" s="4" t="s">
        <v>53</v>
      </c>
    </row>
    <row r="74" spans="1:43" ht="47.5" customHeight="1" x14ac:dyDescent="0.35">
      <c r="A74" s="12" t="s">
        <v>657</v>
      </c>
      <c r="B74" s="5" t="s">
        <v>658</v>
      </c>
      <c r="C74" s="3" t="s">
        <v>659</v>
      </c>
      <c r="D74" s="6" t="s">
        <v>660</v>
      </c>
      <c r="E74" s="6"/>
      <c r="F74" s="6"/>
      <c r="G74" s="3" t="s">
        <v>661</v>
      </c>
      <c r="H74" s="3" t="e" vm="67">
        <v>#VALUE!</v>
      </c>
      <c r="I74" s="3" t="s">
        <v>49</v>
      </c>
      <c r="J74" s="3" t="s">
        <v>662</v>
      </c>
      <c r="K74" s="3">
        <v>88.06</v>
      </c>
      <c r="L74" s="3" t="s">
        <v>51</v>
      </c>
      <c r="M74" s="3" t="s">
        <v>51</v>
      </c>
      <c r="N74" s="3" t="s">
        <v>51</v>
      </c>
      <c r="O74" s="3" t="s">
        <v>51</v>
      </c>
      <c r="P74" s="3" t="s">
        <v>51</v>
      </c>
      <c r="Q74" s="3" t="s">
        <v>51</v>
      </c>
      <c r="R74" s="3" t="s">
        <v>51</v>
      </c>
      <c r="S74" s="3" t="s">
        <v>663</v>
      </c>
      <c r="T74" s="3">
        <v>1806</v>
      </c>
      <c r="U74" s="3">
        <v>11</v>
      </c>
      <c r="V74" s="3" t="s">
        <v>54</v>
      </c>
      <c r="W74" s="3" t="s">
        <v>53</v>
      </c>
      <c r="X74" s="3" t="s">
        <v>51</v>
      </c>
      <c r="Y74" s="3" t="s">
        <v>51</v>
      </c>
      <c r="Z74" s="3" t="s">
        <v>51</v>
      </c>
      <c r="AA74" s="3" t="s">
        <v>51</v>
      </c>
      <c r="AB74" s="3" t="s">
        <v>51</v>
      </c>
      <c r="AC74" s="3" t="s">
        <v>51</v>
      </c>
      <c r="AD74" s="3" t="s">
        <v>51</v>
      </c>
      <c r="AE74" s="3" t="s">
        <v>51</v>
      </c>
      <c r="AF74" s="3" t="s">
        <v>51</v>
      </c>
      <c r="AG74" s="3" t="s">
        <v>51</v>
      </c>
      <c r="AH74" s="3" t="s">
        <v>51</v>
      </c>
      <c r="AI74" s="3" t="s">
        <v>51</v>
      </c>
      <c r="AJ74" s="3" t="s">
        <v>54</v>
      </c>
      <c r="AK74" s="3" t="s">
        <v>54</v>
      </c>
      <c r="AL74" s="3" t="s">
        <v>54</v>
      </c>
      <c r="AM74" s="3" t="s">
        <v>54</v>
      </c>
      <c r="AN74" s="3" t="s">
        <v>54</v>
      </c>
      <c r="AO74" s="3" t="s">
        <v>54</v>
      </c>
      <c r="AP74" s="4" t="s">
        <v>54</v>
      </c>
      <c r="AQ74" s="4" t="s">
        <v>54</v>
      </c>
    </row>
    <row r="75" spans="1:43" ht="101.5" x14ac:dyDescent="0.35">
      <c r="A75" s="12" t="s">
        <v>664</v>
      </c>
      <c r="B75" s="5" t="s">
        <v>665</v>
      </c>
      <c r="C75" s="3" t="s">
        <v>666</v>
      </c>
      <c r="D75" s="6" t="s">
        <v>667</v>
      </c>
      <c r="E75" s="6"/>
      <c r="F75" s="6"/>
      <c r="G75" s="3" t="s">
        <v>668</v>
      </c>
      <c r="H75" s="3" t="e" vm="68">
        <v>#VALUE!</v>
      </c>
      <c r="I75" s="3"/>
      <c r="J75" s="3"/>
      <c r="K75" s="3">
        <v>182.17</v>
      </c>
      <c r="L75" s="3" t="s">
        <v>51</v>
      </c>
      <c r="M75" s="3" t="s">
        <v>51</v>
      </c>
      <c r="N75" s="3" t="s">
        <v>51</v>
      </c>
      <c r="O75" s="3" t="s">
        <v>51</v>
      </c>
      <c r="P75" s="3" t="s">
        <v>51</v>
      </c>
      <c r="Q75" s="3" t="s">
        <v>51</v>
      </c>
      <c r="R75" s="3" t="s">
        <v>51</v>
      </c>
      <c r="S75" s="3" t="s">
        <v>595</v>
      </c>
      <c r="T75" s="3">
        <f>1240+58</f>
        <v>1298</v>
      </c>
      <c r="U75" s="3">
        <v>2</v>
      </c>
      <c r="V75" s="3" t="s">
        <v>54</v>
      </c>
      <c r="W75" s="3" t="s">
        <v>54</v>
      </c>
      <c r="X75" s="3" t="s">
        <v>51</v>
      </c>
      <c r="Y75" s="3" t="s">
        <v>51</v>
      </c>
      <c r="Z75" s="3" t="s">
        <v>51</v>
      </c>
      <c r="AA75" s="3" t="s">
        <v>51</v>
      </c>
      <c r="AB75" s="3" t="s">
        <v>51</v>
      </c>
      <c r="AC75" s="3" t="s">
        <v>51</v>
      </c>
      <c r="AD75" s="3" t="s">
        <v>51</v>
      </c>
      <c r="AE75" s="3" t="s">
        <v>51</v>
      </c>
      <c r="AF75" s="3" t="s">
        <v>51</v>
      </c>
      <c r="AG75" s="3" t="s">
        <v>51</v>
      </c>
      <c r="AH75" s="3" t="s">
        <v>51</v>
      </c>
      <c r="AI75" s="3" t="s">
        <v>59</v>
      </c>
      <c r="AJ75" s="3" t="s">
        <v>54</v>
      </c>
      <c r="AK75" s="3" t="s">
        <v>54</v>
      </c>
      <c r="AL75" s="3" t="s">
        <v>54</v>
      </c>
      <c r="AM75" s="3" t="s">
        <v>54</v>
      </c>
      <c r="AN75" s="3" t="s">
        <v>54</v>
      </c>
      <c r="AO75" s="3" t="s">
        <v>54</v>
      </c>
      <c r="AP75" s="4" t="s">
        <v>54</v>
      </c>
      <c r="AQ75" s="4" t="s">
        <v>54</v>
      </c>
    </row>
    <row r="76" spans="1:43" ht="54.65" customHeight="1" x14ac:dyDescent="0.35">
      <c r="A76" s="12" t="s">
        <v>669</v>
      </c>
      <c r="B76" s="5" t="s">
        <v>670</v>
      </c>
      <c r="C76" s="3" t="s">
        <v>671</v>
      </c>
      <c r="D76" s="6" t="s">
        <v>672</v>
      </c>
      <c r="E76" s="6"/>
      <c r="F76" s="6"/>
      <c r="G76" s="3" t="s">
        <v>673</v>
      </c>
      <c r="H76" s="3" t="e" vm="69">
        <v>#VALUE!</v>
      </c>
      <c r="I76" s="3" t="s">
        <v>49</v>
      </c>
      <c r="J76" s="3" t="s">
        <v>674</v>
      </c>
      <c r="K76" s="3">
        <v>104.15</v>
      </c>
      <c r="L76" s="3" t="s">
        <v>51</v>
      </c>
      <c r="M76" s="3" t="s">
        <v>51</v>
      </c>
      <c r="N76" s="3" t="s">
        <v>69</v>
      </c>
      <c r="O76" s="3" t="s">
        <v>675</v>
      </c>
      <c r="P76" s="3" t="s">
        <v>430</v>
      </c>
      <c r="Q76" s="3" t="s">
        <v>353</v>
      </c>
      <c r="R76" s="3" t="s">
        <v>578</v>
      </c>
      <c r="S76" s="3" t="s">
        <v>676</v>
      </c>
      <c r="T76" s="3">
        <v>6084</v>
      </c>
      <c r="U76" s="3">
        <v>89</v>
      </c>
      <c r="V76" s="3" t="s">
        <v>53</v>
      </c>
      <c r="W76" s="3" t="s">
        <v>53</v>
      </c>
      <c r="X76" s="3" t="s">
        <v>71</v>
      </c>
      <c r="Y76" s="3" t="s">
        <v>677</v>
      </c>
      <c r="Z76" s="3" t="s">
        <v>51</v>
      </c>
      <c r="AA76" s="3" t="s">
        <v>678</v>
      </c>
      <c r="AB76" s="3" t="s">
        <v>51</v>
      </c>
      <c r="AC76" s="3" t="s">
        <v>51</v>
      </c>
      <c r="AD76" s="3" t="s">
        <v>51</v>
      </c>
      <c r="AE76" s="3" t="s">
        <v>51</v>
      </c>
      <c r="AF76" s="3" t="s">
        <v>51</v>
      </c>
      <c r="AG76" s="3" t="s">
        <v>679</v>
      </c>
      <c r="AH76" s="3" t="s">
        <v>249</v>
      </c>
      <c r="AI76" s="3" t="s">
        <v>680</v>
      </c>
      <c r="AJ76" s="3" t="s">
        <v>54</v>
      </c>
      <c r="AK76" s="3" t="s">
        <v>53</v>
      </c>
      <c r="AL76" s="3" t="s">
        <v>53</v>
      </c>
      <c r="AM76" s="3" t="s">
        <v>53</v>
      </c>
      <c r="AN76" s="3" t="s">
        <v>54</v>
      </c>
      <c r="AO76" s="3" t="s">
        <v>54</v>
      </c>
      <c r="AP76" s="4" t="s">
        <v>53</v>
      </c>
      <c r="AQ76" s="4" t="s">
        <v>53</v>
      </c>
    </row>
    <row r="77" spans="1:43" ht="116" x14ac:dyDescent="0.35">
      <c r="A77" s="12" t="s">
        <v>681</v>
      </c>
      <c r="B77" s="5" t="s">
        <v>682</v>
      </c>
      <c r="C77" s="3" t="s">
        <v>683</v>
      </c>
      <c r="D77" s="6" t="s">
        <v>684</v>
      </c>
      <c r="E77" s="6"/>
      <c r="F77" s="6"/>
      <c r="G77" s="3" t="s">
        <v>470</v>
      </c>
      <c r="H77" s="3" t="e" vm="70">
        <v>#VALUE!</v>
      </c>
      <c r="I77" s="3" t="s">
        <v>49</v>
      </c>
      <c r="J77" s="3" t="s">
        <v>685</v>
      </c>
      <c r="K77" s="3">
        <v>118.09</v>
      </c>
      <c r="L77" s="3" t="s">
        <v>51</v>
      </c>
      <c r="M77" s="3" t="s">
        <v>51</v>
      </c>
      <c r="N77" s="3" t="s">
        <v>51</v>
      </c>
      <c r="O77" s="3" t="s">
        <v>51</v>
      </c>
      <c r="P77" s="3" t="s">
        <v>352</v>
      </c>
      <c r="Q77" s="3" t="s">
        <v>67</v>
      </c>
      <c r="R77" s="3" t="s">
        <v>69</v>
      </c>
      <c r="S77" s="3" t="s">
        <v>686</v>
      </c>
      <c r="T77" s="3">
        <v>2323</v>
      </c>
      <c r="U77" s="3">
        <v>27</v>
      </c>
      <c r="V77" s="3" t="s">
        <v>53</v>
      </c>
      <c r="W77" s="3" t="s">
        <v>54</v>
      </c>
      <c r="X77" s="3" t="s">
        <v>149</v>
      </c>
      <c r="Y77" s="3" t="s">
        <v>51</v>
      </c>
      <c r="Z77" s="3" t="s">
        <v>51</v>
      </c>
      <c r="AA77" s="3" t="s">
        <v>51</v>
      </c>
      <c r="AB77" s="3" t="s">
        <v>51</v>
      </c>
      <c r="AC77" s="3" t="s">
        <v>51</v>
      </c>
      <c r="AD77" s="3" t="s">
        <v>51</v>
      </c>
      <c r="AE77" s="3" t="s">
        <v>51</v>
      </c>
      <c r="AF77" s="3" t="s">
        <v>51</v>
      </c>
      <c r="AG77" s="3" t="s">
        <v>51</v>
      </c>
      <c r="AH77" s="3" t="s">
        <v>51</v>
      </c>
      <c r="AI77" s="3" t="s">
        <v>93</v>
      </c>
      <c r="AJ77" s="3" t="s">
        <v>54</v>
      </c>
      <c r="AK77" s="3" t="s">
        <v>53</v>
      </c>
      <c r="AL77" s="3" t="s">
        <v>54</v>
      </c>
      <c r="AM77" s="3" t="s">
        <v>53</v>
      </c>
      <c r="AN77" s="3" t="s">
        <v>54</v>
      </c>
      <c r="AO77" s="3" t="s">
        <v>54</v>
      </c>
      <c r="AP77" s="4" t="s">
        <v>54</v>
      </c>
      <c r="AQ77" s="4" t="s">
        <v>53</v>
      </c>
    </row>
    <row r="78" spans="1:43" ht="174" x14ac:dyDescent="0.35">
      <c r="A78" s="12" t="s">
        <v>687</v>
      </c>
      <c r="B78" s="5" t="s">
        <v>688</v>
      </c>
      <c r="C78" s="3" t="s">
        <v>689</v>
      </c>
      <c r="D78" s="6" t="s">
        <v>690</v>
      </c>
      <c r="E78" s="6"/>
      <c r="F78" s="6"/>
      <c r="G78" s="3" t="s">
        <v>691</v>
      </c>
      <c r="H78" s="3" t="e" vm="71">
        <v>#VALUE!</v>
      </c>
      <c r="I78" s="3" t="s">
        <v>49</v>
      </c>
      <c r="J78" s="3" t="s">
        <v>692</v>
      </c>
      <c r="K78" s="3">
        <v>92.14</v>
      </c>
      <c r="L78" s="3" t="s">
        <v>51</v>
      </c>
      <c r="M78" s="3" t="s">
        <v>51</v>
      </c>
      <c r="N78" s="3" t="s">
        <v>69</v>
      </c>
      <c r="O78" s="3" t="s">
        <v>693</v>
      </c>
      <c r="P78" s="3" t="s">
        <v>66</v>
      </c>
      <c r="Q78" s="3" t="s">
        <v>67</v>
      </c>
      <c r="R78" s="3" t="s">
        <v>381</v>
      </c>
      <c r="S78" s="3" t="s">
        <v>694</v>
      </c>
      <c r="T78" s="3">
        <v>8297</v>
      </c>
      <c r="U78" s="3">
        <v>172</v>
      </c>
      <c r="V78" s="3" t="s">
        <v>53</v>
      </c>
      <c r="W78" s="3" t="s">
        <v>54</v>
      </c>
      <c r="X78" s="3" t="s">
        <v>71</v>
      </c>
      <c r="Y78" s="3" t="s">
        <v>51</v>
      </c>
      <c r="Z78" s="3" t="s">
        <v>695</v>
      </c>
      <c r="AA78" s="3" t="s">
        <v>51</v>
      </c>
      <c r="AB78" s="3" t="s">
        <v>51</v>
      </c>
      <c r="AC78" s="3" t="s">
        <v>51</v>
      </c>
      <c r="AD78" s="3" t="s">
        <v>51</v>
      </c>
      <c r="AE78" s="3" t="s">
        <v>51</v>
      </c>
      <c r="AF78" s="3" t="s">
        <v>51</v>
      </c>
      <c r="AG78" s="3" t="s">
        <v>696</v>
      </c>
      <c r="AH78" s="3" t="s">
        <v>51</v>
      </c>
      <c r="AI78" s="3" t="s">
        <v>697</v>
      </c>
      <c r="AJ78" s="3" t="s">
        <v>54</v>
      </c>
      <c r="AK78" s="3" t="s">
        <v>53</v>
      </c>
      <c r="AL78" s="3" t="s">
        <v>53</v>
      </c>
      <c r="AM78" s="3" t="s">
        <v>53</v>
      </c>
      <c r="AN78" s="3" t="s">
        <v>54</v>
      </c>
      <c r="AO78" s="3" t="s">
        <v>54</v>
      </c>
      <c r="AP78" s="4" t="s">
        <v>54</v>
      </c>
      <c r="AQ78" s="4" t="s">
        <v>53</v>
      </c>
    </row>
    <row r="79" spans="1:43" ht="58" x14ac:dyDescent="0.35">
      <c r="A79" s="12" t="s">
        <v>698</v>
      </c>
      <c r="B79" s="3" t="s">
        <v>699</v>
      </c>
      <c r="C79" s="3" t="s">
        <v>700</v>
      </c>
      <c r="D79" s="6" t="s">
        <v>701</v>
      </c>
      <c r="E79" s="6"/>
      <c r="F79" s="6"/>
      <c r="G79" s="3" t="s">
        <v>702</v>
      </c>
      <c r="H79" s="3" t="e" vm="72">
        <v>#VALUE!</v>
      </c>
      <c r="I79" s="3" t="s">
        <v>49</v>
      </c>
      <c r="J79" s="3" t="s">
        <v>703</v>
      </c>
      <c r="K79" s="3">
        <v>99.13</v>
      </c>
      <c r="L79" s="3" t="s">
        <v>51</v>
      </c>
      <c r="M79" s="3" t="s">
        <v>51</v>
      </c>
      <c r="N79" s="3" t="s">
        <v>51</v>
      </c>
      <c r="O79" s="3" t="s">
        <v>51</v>
      </c>
      <c r="P79" s="3" t="s">
        <v>51</v>
      </c>
      <c r="Q79" s="3" t="s">
        <v>51</v>
      </c>
      <c r="R79" s="3" t="s">
        <v>51</v>
      </c>
      <c r="S79" s="3" t="s">
        <v>704</v>
      </c>
      <c r="T79" s="3">
        <v>8</v>
      </c>
      <c r="U79" s="3">
        <v>7</v>
      </c>
      <c r="V79" s="3" t="s">
        <v>54</v>
      </c>
      <c r="W79" s="3" t="s">
        <v>54</v>
      </c>
      <c r="X79" s="3" t="s">
        <v>51</v>
      </c>
      <c r="Y79" s="3" t="s">
        <v>51</v>
      </c>
      <c r="Z79" s="3" t="s">
        <v>51</v>
      </c>
      <c r="AA79" s="3" t="s">
        <v>51</v>
      </c>
      <c r="AB79" s="3" t="s">
        <v>51</v>
      </c>
      <c r="AC79" s="3" t="s">
        <v>51</v>
      </c>
      <c r="AD79" s="3" t="s">
        <v>51</v>
      </c>
      <c r="AE79" s="3" t="s">
        <v>51</v>
      </c>
      <c r="AF79" s="3" t="s">
        <v>51</v>
      </c>
      <c r="AG79" s="3" t="s">
        <v>51</v>
      </c>
      <c r="AH79" s="3" t="s">
        <v>51</v>
      </c>
      <c r="AI79" s="3" t="s">
        <v>51</v>
      </c>
      <c r="AJ79" s="3" t="s">
        <v>54</v>
      </c>
      <c r="AK79" s="3" t="s">
        <v>54</v>
      </c>
      <c r="AL79" s="3" t="s">
        <v>54</v>
      </c>
      <c r="AM79" s="3" t="s">
        <v>54</v>
      </c>
      <c r="AN79" s="3" t="s">
        <v>54</v>
      </c>
      <c r="AO79" s="3" t="s">
        <v>54</v>
      </c>
      <c r="AP79" s="4" t="s">
        <v>54</v>
      </c>
      <c r="AQ79" s="4" t="s">
        <v>54</v>
      </c>
    </row>
    <row r="80" spans="1:43" ht="58" x14ac:dyDescent="0.35">
      <c r="A80" s="12" t="s">
        <v>705</v>
      </c>
      <c r="B80" s="3" t="s">
        <v>706</v>
      </c>
      <c r="C80" s="3" t="s">
        <v>707</v>
      </c>
      <c r="D80" s="6" t="s">
        <v>708</v>
      </c>
      <c r="E80" s="6"/>
      <c r="F80" s="6"/>
      <c r="G80" s="3" t="s">
        <v>709</v>
      </c>
      <c r="H80" s="3" t="e" vm="73">
        <v>#VALUE!</v>
      </c>
      <c r="I80" s="3" t="s">
        <v>49</v>
      </c>
      <c r="J80" s="3" t="s">
        <v>710</v>
      </c>
      <c r="K80" s="3">
        <v>152.15</v>
      </c>
      <c r="L80" s="3" t="s">
        <v>51</v>
      </c>
      <c r="M80" s="3" t="s">
        <v>51</v>
      </c>
      <c r="N80" s="3" t="s">
        <v>51</v>
      </c>
      <c r="O80" s="3" t="s">
        <v>51</v>
      </c>
      <c r="P80" s="3" t="s">
        <v>51</v>
      </c>
      <c r="Q80" s="3" t="s">
        <v>51</v>
      </c>
      <c r="R80" s="3" t="s">
        <v>51</v>
      </c>
      <c r="S80" s="3" t="s">
        <v>595</v>
      </c>
      <c r="T80" s="3">
        <f>18+204</f>
        <v>222</v>
      </c>
      <c r="U80" s="3">
        <v>2</v>
      </c>
      <c r="V80" s="3" t="s">
        <v>53</v>
      </c>
      <c r="W80" s="3" t="s">
        <v>54</v>
      </c>
      <c r="X80" s="3" t="s">
        <v>90</v>
      </c>
      <c r="Y80" s="3" t="s">
        <v>51</v>
      </c>
      <c r="Z80" s="3" t="s">
        <v>51</v>
      </c>
      <c r="AA80" s="3" t="s">
        <v>51</v>
      </c>
      <c r="AB80" s="3" t="s">
        <v>51</v>
      </c>
      <c r="AC80" s="3" t="s">
        <v>51</v>
      </c>
      <c r="AD80" s="3" t="s">
        <v>51</v>
      </c>
      <c r="AE80" s="3" t="s">
        <v>51</v>
      </c>
      <c r="AF80" s="3" t="s">
        <v>51</v>
      </c>
      <c r="AG80" s="3" t="s">
        <v>51</v>
      </c>
      <c r="AH80" s="3" t="s">
        <v>51</v>
      </c>
      <c r="AI80" s="3" t="s">
        <v>51</v>
      </c>
      <c r="AJ80" s="3" t="s">
        <v>54</v>
      </c>
      <c r="AK80" s="3" t="s">
        <v>54</v>
      </c>
      <c r="AL80" s="3" t="s">
        <v>54</v>
      </c>
      <c r="AM80" s="3" t="s">
        <v>54</v>
      </c>
      <c r="AN80" s="3" t="s">
        <v>54</v>
      </c>
      <c r="AO80" s="3" t="s">
        <v>54</v>
      </c>
      <c r="AP80" s="4" t="s">
        <v>54</v>
      </c>
      <c r="AQ80" s="4" t="s">
        <v>54</v>
      </c>
    </row>
    <row r="81" spans="1:43" ht="58" x14ac:dyDescent="0.35">
      <c r="A81" s="12" t="s">
        <v>711</v>
      </c>
      <c r="B81" s="3" t="s">
        <v>712</v>
      </c>
      <c r="C81" s="3" t="s">
        <v>221</v>
      </c>
      <c r="D81" s="6" t="s">
        <v>222</v>
      </c>
      <c r="E81" s="6"/>
      <c r="F81" s="6"/>
      <c r="G81" s="3" t="s">
        <v>223</v>
      </c>
      <c r="H81" s="3" t="e" vm="19">
        <v>#VALUE!</v>
      </c>
      <c r="I81" s="3" t="s">
        <v>49</v>
      </c>
      <c r="J81" s="3" t="s">
        <v>224</v>
      </c>
      <c r="K81" s="3">
        <v>103.12</v>
      </c>
      <c r="L81" s="3" t="s">
        <v>51</v>
      </c>
      <c r="M81" s="3" t="s">
        <v>51</v>
      </c>
      <c r="N81" s="3" t="s">
        <v>51</v>
      </c>
      <c r="O81" s="3" t="s">
        <v>51</v>
      </c>
      <c r="P81" s="3" t="s">
        <v>51</v>
      </c>
      <c r="Q81" s="3" t="s">
        <v>51</v>
      </c>
      <c r="R81" s="3" t="s">
        <v>51</v>
      </c>
      <c r="S81" s="3" t="s">
        <v>704</v>
      </c>
      <c r="T81" s="3">
        <v>244</v>
      </c>
      <c r="U81" s="3">
        <v>11</v>
      </c>
      <c r="V81" s="19" t="s">
        <v>53</v>
      </c>
      <c r="W81" s="19" t="s">
        <v>54</v>
      </c>
      <c r="X81" s="3" t="s">
        <v>158</v>
      </c>
      <c r="Y81" s="3" t="s">
        <v>51</v>
      </c>
      <c r="Z81" s="3" t="s">
        <v>51</v>
      </c>
      <c r="AA81" s="3" t="s">
        <v>51</v>
      </c>
      <c r="AB81" s="3" t="s">
        <v>51</v>
      </c>
      <c r="AC81" s="3" t="s">
        <v>51</v>
      </c>
      <c r="AD81" s="3" t="s">
        <v>51</v>
      </c>
      <c r="AE81" s="3" t="s">
        <v>51</v>
      </c>
      <c r="AF81" s="3" t="s">
        <v>51</v>
      </c>
      <c r="AG81" s="3" t="s">
        <v>51</v>
      </c>
      <c r="AH81" s="3" t="s">
        <v>51</v>
      </c>
      <c r="AI81" s="3" t="s">
        <v>51</v>
      </c>
      <c r="AJ81" s="3" t="s">
        <v>54</v>
      </c>
      <c r="AK81" s="3" t="s">
        <v>54</v>
      </c>
      <c r="AL81" s="3" t="s">
        <v>54</v>
      </c>
      <c r="AM81" s="3" t="s">
        <v>54</v>
      </c>
      <c r="AN81" s="3" t="s">
        <v>54</v>
      </c>
      <c r="AO81" s="3" t="s">
        <v>54</v>
      </c>
      <c r="AP81" s="4" t="s">
        <v>54</v>
      </c>
      <c r="AQ81" s="4" t="s">
        <v>54</v>
      </c>
    </row>
    <row r="82" spans="1:43" ht="32.5" customHeight="1" x14ac:dyDescent="0.35">
      <c r="A82" s="12" t="s">
        <v>713</v>
      </c>
      <c r="B82" s="5" t="s">
        <v>714</v>
      </c>
      <c r="C82" s="3" t="s">
        <v>715</v>
      </c>
      <c r="D82" s="6" t="s">
        <v>716</v>
      </c>
      <c r="E82" s="6"/>
      <c r="F82" s="6"/>
      <c r="G82" s="3" t="s">
        <v>576</v>
      </c>
      <c r="H82" s="3" t="e" vm="74">
        <v>#VALUE!</v>
      </c>
      <c r="I82" s="3" t="s">
        <v>49</v>
      </c>
      <c r="J82" s="3" t="s">
        <v>717</v>
      </c>
      <c r="K82" s="3">
        <v>28.01</v>
      </c>
      <c r="L82" s="3" t="s">
        <v>51</v>
      </c>
      <c r="M82" s="3" t="s">
        <v>51</v>
      </c>
      <c r="N82" s="3" t="s">
        <v>718</v>
      </c>
      <c r="O82" s="3" t="s">
        <v>719</v>
      </c>
      <c r="P82" s="3" t="s">
        <v>51</v>
      </c>
      <c r="Q82" s="3" t="s">
        <v>51</v>
      </c>
      <c r="R82" s="3" t="s">
        <v>381</v>
      </c>
      <c r="S82" s="3" t="s">
        <v>720</v>
      </c>
      <c r="T82" s="3">
        <v>639</v>
      </c>
      <c r="U82" s="3">
        <v>28</v>
      </c>
      <c r="V82" s="3" t="s">
        <v>53</v>
      </c>
      <c r="W82" s="3" t="s">
        <v>54</v>
      </c>
      <c r="X82" s="3" t="s">
        <v>90</v>
      </c>
      <c r="Y82" s="3" t="s">
        <v>258</v>
      </c>
      <c r="Z82" s="3" t="s">
        <v>51</v>
      </c>
      <c r="AA82" s="3" t="s">
        <v>51</v>
      </c>
      <c r="AB82" s="3" t="s">
        <v>51</v>
      </c>
      <c r="AC82" s="3" t="s">
        <v>51</v>
      </c>
      <c r="AD82" s="3" t="s">
        <v>51</v>
      </c>
      <c r="AE82" s="3" t="s">
        <v>51</v>
      </c>
      <c r="AF82" s="3" t="s">
        <v>51</v>
      </c>
      <c r="AG82" s="3" t="s">
        <v>51</v>
      </c>
      <c r="AH82" s="3" t="s">
        <v>249</v>
      </c>
      <c r="AI82" s="3" t="s">
        <v>721</v>
      </c>
      <c r="AJ82" s="3" t="s">
        <v>53</v>
      </c>
      <c r="AK82" s="3" t="s">
        <v>53</v>
      </c>
      <c r="AL82" s="3" t="s">
        <v>53</v>
      </c>
      <c r="AM82" s="3" t="s">
        <v>53</v>
      </c>
      <c r="AN82" s="3" t="s">
        <v>54</v>
      </c>
      <c r="AO82" s="3" t="s">
        <v>54</v>
      </c>
      <c r="AP82" s="4" t="s">
        <v>53</v>
      </c>
      <c r="AQ82" s="4" t="s">
        <v>53</v>
      </c>
    </row>
    <row r="83" spans="1:43" ht="174" x14ac:dyDescent="0.35">
      <c r="A83" s="12" t="s">
        <v>722</v>
      </c>
      <c r="B83" s="5" t="s">
        <v>723</v>
      </c>
      <c r="C83" s="3" t="s">
        <v>724</v>
      </c>
      <c r="D83" s="6" t="s">
        <v>725</v>
      </c>
      <c r="E83" s="6"/>
      <c r="F83" s="6"/>
      <c r="G83" s="3" t="s">
        <v>726</v>
      </c>
      <c r="H83" s="3" t="e" vm="75">
        <v>#VALUE!</v>
      </c>
      <c r="I83" s="3" t="s">
        <v>49</v>
      </c>
      <c r="J83" s="3" t="s">
        <v>727</v>
      </c>
      <c r="K83" s="3">
        <v>44.05</v>
      </c>
      <c r="L83" s="3" t="s">
        <v>352</v>
      </c>
      <c r="M83" s="3" t="s">
        <v>353</v>
      </c>
      <c r="N83" s="3" t="s">
        <v>51</v>
      </c>
      <c r="O83" s="3" t="s">
        <v>728</v>
      </c>
      <c r="P83" s="3" t="s">
        <v>355</v>
      </c>
      <c r="Q83" s="3" t="s">
        <v>353</v>
      </c>
      <c r="R83" s="3" t="s">
        <v>51</v>
      </c>
      <c r="S83" s="3" t="s">
        <v>729</v>
      </c>
      <c r="T83" s="3">
        <v>3034</v>
      </c>
      <c r="U83" s="3">
        <v>47</v>
      </c>
      <c r="V83" s="3" t="s">
        <v>53</v>
      </c>
      <c r="W83" s="3" t="s">
        <v>54</v>
      </c>
      <c r="X83" s="3" t="s">
        <v>596</v>
      </c>
      <c r="Y83" s="3" t="s">
        <v>51</v>
      </c>
      <c r="Z83" s="3" t="s">
        <v>51</v>
      </c>
      <c r="AA83" s="3" t="s">
        <v>51</v>
      </c>
      <c r="AB83" s="3" t="s">
        <v>51</v>
      </c>
      <c r="AC83" s="3" t="s">
        <v>51</v>
      </c>
      <c r="AD83" s="3" t="s">
        <v>51</v>
      </c>
      <c r="AE83" s="3" t="s">
        <v>51</v>
      </c>
      <c r="AF83" s="3" t="s">
        <v>51</v>
      </c>
      <c r="AG83" s="3" t="s">
        <v>51</v>
      </c>
      <c r="AH83" s="3" t="s">
        <v>249</v>
      </c>
      <c r="AI83" s="3" t="s">
        <v>513</v>
      </c>
      <c r="AJ83" s="3" t="s">
        <v>53</v>
      </c>
      <c r="AK83" s="3" t="s">
        <v>53</v>
      </c>
      <c r="AL83" s="3" t="s">
        <v>53</v>
      </c>
      <c r="AM83" s="3" t="s">
        <v>53</v>
      </c>
      <c r="AN83" s="3" t="s">
        <v>54</v>
      </c>
      <c r="AO83" s="3" t="s">
        <v>54</v>
      </c>
      <c r="AP83" s="4" t="s">
        <v>53</v>
      </c>
      <c r="AQ83" s="4" t="s">
        <v>53</v>
      </c>
    </row>
    <row r="84" spans="1:43" ht="43.5" x14ac:dyDescent="0.35">
      <c r="A84" s="12" t="s">
        <v>730</v>
      </c>
      <c r="B84" s="5" t="s">
        <v>731</v>
      </c>
      <c r="C84" s="3" t="s">
        <v>732</v>
      </c>
      <c r="D84" s="6" t="s">
        <v>733</v>
      </c>
      <c r="E84" s="6"/>
      <c r="F84" s="6"/>
      <c r="G84" s="3" t="s">
        <v>734</v>
      </c>
      <c r="H84" s="3" t="e" vm="76">
        <v>#VALUE!</v>
      </c>
      <c r="I84" s="3" t="s">
        <v>49</v>
      </c>
      <c r="J84" s="3" t="s">
        <v>735</v>
      </c>
      <c r="K84" s="3">
        <v>75.069999999999993</v>
      </c>
      <c r="L84" s="3" t="s">
        <v>51</v>
      </c>
      <c r="M84" s="3" t="s">
        <v>51</v>
      </c>
      <c r="N84" s="3" t="s">
        <v>51</v>
      </c>
      <c r="O84" s="3" t="s">
        <v>51</v>
      </c>
      <c r="P84" s="3" t="s">
        <v>51</v>
      </c>
      <c r="Q84" s="3" t="s">
        <v>51</v>
      </c>
      <c r="R84" s="3" t="s">
        <v>51</v>
      </c>
      <c r="S84" s="3" t="s">
        <v>736</v>
      </c>
      <c r="T84" s="3">
        <f>557+58+9+4+4+1+1+1</f>
        <v>635</v>
      </c>
      <c r="U84" s="3">
        <v>8</v>
      </c>
      <c r="V84" s="3" t="s">
        <v>53</v>
      </c>
      <c r="W84" s="3" t="s">
        <v>54</v>
      </c>
      <c r="X84" s="3" t="s">
        <v>90</v>
      </c>
      <c r="Y84" s="3" t="s">
        <v>51</v>
      </c>
      <c r="Z84" s="3" t="s">
        <v>51</v>
      </c>
      <c r="AA84" s="3" t="s">
        <v>51</v>
      </c>
      <c r="AB84" s="3" t="s">
        <v>51</v>
      </c>
      <c r="AC84" s="3" t="s">
        <v>51</v>
      </c>
      <c r="AD84" s="3" t="s">
        <v>51</v>
      </c>
      <c r="AE84" s="3" t="s">
        <v>51</v>
      </c>
      <c r="AF84" s="3" t="s">
        <v>51</v>
      </c>
      <c r="AG84" s="3" t="s">
        <v>298</v>
      </c>
      <c r="AH84" s="3" t="s">
        <v>51</v>
      </c>
      <c r="AI84" s="3" t="s">
        <v>51</v>
      </c>
      <c r="AJ84" s="3" t="s">
        <v>54</v>
      </c>
      <c r="AK84" s="3" t="s">
        <v>54</v>
      </c>
      <c r="AL84" s="3" t="s">
        <v>54</v>
      </c>
      <c r="AM84" s="3" t="s">
        <v>54</v>
      </c>
      <c r="AN84" s="3" t="s">
        <v>54</v>
      </c>
      <c r="AO84" s="3" t="s">
        <v>54</v>
      </c>
      <c r="AP84" s="4" t="s">
        <v>54</v>
      </c>
      <c r="AQ84" s="4" t="s">
        <v>54</v>
      </c>
    </row>
    <row r="85" spans="1:43" ht="116" x14ac:dyDescent="0.35">
      <c r="A85" s="12" t="s">
        <v>737</v>
      </c>
      <c r="B85" s="5" t="s">
        <v>738</v>
      </c>
      <c r="C85" s="3" t="s">
        <v>739</v>
      </c>
      <c r="D85" s="6" t="s">
        <v>740</v>
      </c>
      <c r="E85" s="6"/>
      <c r="F85" s="6"/>
      <c r="G85" s="3" t="s">
        <v>741</v>
      </c>
      <c r="H85" s="3" t="e" vm="77">
        <v>#VALUE!</v>
      </c>
      <c r="I85" s="3" t="s">
        <v>49</v>
      </c>
      <c r="J85" s="3" t="s">
        <v>742</v>
      </c>
      <c r="K85" s="3">
        <v>90.03</v>
      </c>
      <c r="L85" s="3" t="s">
        <v>51</v>
      </c>
      <c r="M85" s="3" t="s">
        <v>51</v>
      </c>
      <c r="N85" s="3" t="s">
        <v>51</v>
      </c>
      <c r="O85" s="3" t="s">
        <v>743</v>
      </c>
      <c r="P85" s="3" t="s">
        <v>51</v>
      </c>
      <c r="Q85" s="3" t="s">
        <v>51</v>
      </c>
      <c r="R85" s="3" t="s">
        <v>69</v>
      </c>
      <c r="S85" s="3" t="s">
        <v>744</v>
      </c>
      <c r="T85" s="3">
        <v>1289</v>
      </c>
      <c r="U85" s="3">
        <v>19</v>
      </c>
      <c r="V85" s="3" t="s">
        <v>53</v>
      </c>
      <c r="W85" s="3" t="s">
        <v>53</v>
      </c>
      <c r="X85" s="3" t="s">
        <v>149</v>
      </c>
      <c r="Y85" s="3" t="s">
        <v>745</v>
      </c>
      <c r="Z85" s="3" t="s">
        <v>51</v>
      </c>
      <c r="AA85" s="3" t="s">
        <v>51</v>
      </c>
      <c r="AB85" s="3" t="s">
        <v>51</v>
      </c>
      <c r="AC85" s="3" t="s">
        <v>51</v>
      </c>
      <c r="AD85" s="3" t="s">
        <v>51</v>
      </c>
      <c r="AE85" s="3" t="s">
        <v>51</v>
      </c>
      <c r="AF85" s="3" t="s">
        <v>51</v>
      </c>
      <c r="AG85" s="3" t="s">
        <v>51</v>
      </c>
      <c r="AH85" s="3" t="s">
        <v>51</v>
      </c>
      <c r="AI85" s="3" t="s">
        <v>619</v>
      </c>
      <c r="AJ85" s="3" t="s">
        <v>54</v>
      </c>
      <c r="AK85" s="3" t="s">
        <v>54</v>
      </c>
      <c r="AL85" s="3" t="s">
        <v>54</v>
      </c>
      <c r="AM85" s="3" t="s">
        <v>53</v>
      </c>
      <c r="AN85" s="3" t="s">
        <v>54</v>
      </c>
      <c r="AO85" s="3" t="s">
        <v>54</v>
      </c>
      <c r="AP85" s="4" t="s">
        <v>54</v>
      </c>
      <c r="AQ85" s="4" t="s">
        <v>54</v>
      </c>
    </row>
    <row r="86" spans="1:43" ht="116" x14ac:dyDescent="0.35">
      <c r="A86" s="12" t="s">
        <v>746</v>
      </c>
      <c r="B86" s="5" t="s">
        <v>747</v>
      </c>
      <c r="C86" s="3" t="s">
        <v>748</v>
      </c>
      <c r="D86" s="6" t="s">
        <v>749</v>
      </c>
      <c r="E86" s="6"/>
      <c r="F86" s="6"/>
      <c r="G86" s="3" t="s">
        <v>750</v>
      </c>
      <c r="H86" s="3" t="e" vm="78">
        <v>#VALUE!</v>
      </c>
      <c r="I86" s="3" t="s">
        <v>49</v>
      </c>
      <c r="J86" s="3" t="s">
        <v>751</v>
      </c>
      <c r="K86" s="3">
        <v>62.07</v>
      </c>
      <c r="L86" s="3" t="s">
        <v>51</v>
      </c>
      <c r="M86" s="3" t="s">
        <v>51</v>
      </c>
      <c r="N86" s="3" t="s">
        <v>51</v>
      </c>
      <c r="O86" s="3" t="s">
        <v>752</v>
      </c>
      <c r="P86" s="3" t="s">
        <v>51</v>
      </c>
      <c r="Q86" s="3" t="s">
        <v>67</v>
      </c>
      <c r="R86" s="3" t="s">
        <v>335</v>
      </c>
      <c r="S86" s="3" t="s">
        <v>753</v>
      </c>
      <c r="T86" s="3">
        <v>8117</v>
      </c>
      <c r="U86" s="3">
        <v>68</v>
      </c>
      <c r="V86" s="3" t="s">
        <v>53</v>
      </c>
      <c r="W86" s="3" t="s">
        <v>54</v>
      </c>
      <c r="X86" s="3" t="s">
        <v>71</v>
      </c>
      <c r="Y86" s="3" t="s">
        <v>754</v>
      </c>
      <c r="Z86" s="3" t="s">
        <v>51</v>
      </c>
      <c r="AA86" s="3" t="s">
        <v>755</v>
      </c>
      <c r="AB86" s="3" t="s">
        <v>51</v>
      </c>
      <c r="AC86" s="3" t="s">
        <v>51</v>
      </c>
      <c r="AD86" s="3" t="s">
        <v>51</v>
      </c>
      <c r="AE86" s="3" t="s">
        <v>51</v>
      </c>
      <c r="AF86" s="3" t="s">
        <v>51</v>
      </c>
      <c r="AG86" s="3" t="s">
        <v>756</v>
      </c>
      <c r="AH86" s="3" t="s">
        <v>51</v>
      </c>
      <c r="AI86" s="3" t="s">
        <v>59</v>
      </c>
      <c r="AJ86" s="3" t="s">
        <v>54</v>
      </c>
      <c r="AK86" s="3" t="s">
        <v>53</v>
      </c>
      <c r="AL86" s="3" t="s">
        <v>54</v>
      </c>
      <c r="AM86" s="3" t="s">
        <v>53</v>
      </c>
      <c r="AN86" s="3" t="s">
        <v>54</v>
      </c>
      <c r="AO86" s="3" t="s">
        <v>54</v>
      </c>
      <c r="AP86" s="4" t="s">
        <v>54</v>
      </c>
      <c r="AQ86" s="4" t="s">
        <v>53</v>
      </c>
    </row>
    <row r="87" spans="1:43" ht="37" customHeight="1" x14ac:dyDescent="0.35">
      <c r="A87" s="12" t="s">
        <v>757</v>
      </c>
      <c r="B87" s="5" t="s">
        <v>758</v>
      </c>
      <c r="C87" s="3" t="s">
        <v>759</v>
      </c>
      <c r="D87" s="6" t="s">
        <v>760</v>
      </c>
      <c r="E87" s="6"/>
      <c r="F87" s="6"/>
      <c r="G87" s="3" t="s">
        <v>726</v>
      </c>
      <c r="H87" s="3" t="e" vm="79">
        <v>#VALUE!</v>
      </c>
      <c r="I87" s="3" t="s">
        <v>49</v>
      </c>
      <c r="J87" s="3" t="s">
        <v>761</v>
      </c>
      <c r="K87" s="3">
        <v>44.05</v>
      </c>
      <c r="L87" s="3" t="s">
        <v>352</v>
      </c>
      <c r="M87" s="3" t="s">
        <v>67</v>
      </c>
      <c r="N87" s="3" t="s">
        <v>335</v>
      </c>
      <c r="O87" s="3" t="s">
        <v>762</v>
      </c>
      <c r="P87" s="3" t="s">
        <v>352</v>
      </c>
      <c r="Q87" s="3" t="s">
        <v>67</v>
      </c>
      <c r="R87" s="3" t="s">
        <v>335</v>
      </c>
      <c r="S87" s="3" t="s">
        <v>763</v>
      </c>
      <c r="T87" s="3">
        <v>3679</v>
      </c>
      <c r="U87" s="3">
        <v>45</v>
      </c>
      <c r="V87" s="3" t="s">
        <v>53</v>
      </c>
      <c r="W87" s="3" t="s">
        <v>53</v>
      </c>
      <c r="X87" s="3" t="s">
        <v>71</v>
      </c>
      <c r="Y87" s="3" t="s">
        <v>51</v>
      </c>
      <c r="Z87" s="3" t="s">
        <v>764</v>
      </c>
      <c r="AA87" s="3" t="s">
        <v>765</v>
      </c>
      <c r="AB87" s="3" t="s">
        <v>51</v>
      </c>
      <c r="AC87" s="3" t="s">
        <v>51</v>
      </c>
      <c r="AD87" s="3" t="s">
        <v>51</v>
      </c>
      <c r="AE87" s="3" t="s">
        <v>51</v>
      </c>
      <c r="AF87" s="3" t="s">
        <v>51</v>
      </c>
      <c r="AG87" s="3" t="s">
        <v>51</v>
      </c>
      <c r="AH87" s="3" t="s">
        <v>73</v>
      </c>
      <c r="AI87" s="3" t="s">
        <v>766</v>
      </c>
      <c r="AJ87" s="3" t="s">
        <v>53</v>
      </c>
      <c r="AK87" s="3" t="s">
        <v>53</v>
      </c>
      <c r="AL87" s="3" t="s">
        <v>53</v>
      </c>
      <c r="AM87" s="3" t="s">
        <v>53</v>
      </c>
      <c r="AN87" s="3" t="s">
        <v>54</v>
      </c>
      <c r="AO87" s="3" t="s">
        <v>54</v>
      </c>
      <c r="AP87" s="4" t="s">
        <v>53</v>
      </c>
      <c r="AQ87" s="4" t="s">
        <v>53</v>
      </c>
    </row>
    <row r="88" spans="1:43" ht="58" x14ac:dyDescent="0.35">
      <c r="A88" s="12" t="s">
        <v>767</v>
      </c>
      <c r="B88" s="5" t="s">
        <v>768</v>
      </c>
      <c r="C88" s="3" t="s">
        <v>769</v>
      </c>
      <c r="D88" s="6" t="s">
        <v>770</v>
      </c>
      <c r="F88" s="6" t="s">
        <v>771</v>
      </c>
      <c r="G88" s="3" t="s">
        <v>772</v>
      </c>
      <c r="H88" s="3" t="e" vm="80">
        <v>#VALUE!</v>
      </c>
      <c r="I88" s="3" t="s">
        <v>49</v>
      </c>
      <c r="J88" s="3" t="s">
        <v>773</v>
      </c>
      <c r="K88" s="3">
        <v>89.09</v>
      </c>
      <c r="L88" s="3" t="s">
        <v>51</v>
      </c>
      <c r="M88" s="3" t="s">
        <v>51</v>
      </c>
      <c r="N88" s="3" t="s">
        <v>51</v>
      </c>
      <c r="O88" s="3" t="s">
        <v>51</v>
      </c>
      <c r="P88" s="3" t="s">
        <v>51</v>
      </c>
      <c r="Q88" s="3" t="s">
        <v>51</v>
      </c>
      <c r="R88" s="3" t="s">
        <v>51</v>
      </c>
      <c r="S88" s="3" t="s">
        <v>704</v>
      </c>
      <c r="T88" s="3">
        <v>280</v>
      </c>
      <c r="U88" s="3">
        <v>5</v>
      </c>
      <c r="V88" s="3" t="s">
        <v>53</v>
      </c>
      <c r="W88" s="3" t="s">
        <v>54</v>
      </c>
      <c r="X88" s="3" t="s">
        <v>90</v>
      </c>
      <c r="Y88" s="3" t="s">
        <v>51</v>
      </c>
      <c r="Z88" s="3" t="s">
        <v>51</v>
      </c>
      <c r="AA88" s="3" t="s">
        <v>51</v>
      </c>
      <c r="AB88" s="3" t="s">
        <v>51</v>
      </c>
      <c r="AC88" s="3" t="s">
        <v>51</v>
      </c>
      <c r="AD88" s="3" t="s">
        <v>51</v>
      </c>
      <c r="AE88" s="3" t="s">
        <v>51</v>
      </c>
      <c r="AF88" s="3" t="s">
        <v>51</v>
      </c>
      <c r="AG88" s="3" t="s">
        <v>298</v>
      </c>
      <c r="AH88" s="3" t="s">
        <v>51</v>
      </c>
      <c r="AI88" s="3" t="s">
        <v>51</v>
      </c>
      <c r="AJ88" s="3" t="s">
        <v>54</v>
      </c>
      <c r="AK88" s="3" t="s">
        <v>54</v>
      </c>
      <c r="AL88" s="3" t="s">
        <v>54</v>
      </c>
      <c r="AM88" s="3" t="s">
        <v>54</v>
      </c>
      <c r="AN88" s="3" t="s">
        <v>54</v>
      </c>
      <c r="AO88" s="3" t="s">
        <v>54</v>
      </c>
      <c r="AP88" s="4" t="s">
        <v>54</v>
      </c>
      <c r="AQ88" s="4" t="s">
        <v>54</v>
      </c>
    </row>
    <row r="89" spans="1:43" ht="72.5" x14ac:dyDescent="0.35">
      <c r="A89" s="12" t="s">
        <v>774</v>
      </c>
      <c r="B89" s="5" t="s">
        <v>775</v>
      </c>
      <c r="C89" s="3" t="s">
        <v>776</v>
      </c>
      <c r="D89" s="6" t="s">
        <v>777</v>
      </c>
      <c r="G89" s="3" t="s">
        <v>778</v>
      </c>
      <c r="H89" s="3" t="e" vm="81">
        <v>#VALUE!</v>
      </c>
      <c r="I89" s="3" t="s">
        <v>49</v>
      </c>
      <c r="J89" s="3" t="s">
        <v>779</v>
      </c>
      <c r="K89" s="3">
        <v>105.09</v>
      </c>
      <c r="L89" s="3" t="s">
        <v>51</v>
      </c>
      <c r="M89" s="3" t="s">
        <v>51</v>
      </c>
      <c r="N89" s="3" t="s">
        <v>51</v>
      </c>
      <c r="O89" s="3" t="s">
        <v>51</v>
      </c>
      <c r="P89" s="3" t="s">
        <v>51</v>
      </c>
      <c r="Q89" s="3" t="s">
        <v>51</v>
      </c>
      <c r="R89" s="3" t="s">
        <v>51</v>
      </c>
      <c r="S89" s="3" t="s">
        <v>780</v>
      </c>
      <c r="T89" s="3">
        <v>233</v>
      </c>
      <c r="U89" s="3">
        <v>6</v>
      </c>
      <c r="V89" s="3" t="s">
        <v>53</v>
      </c>
      <c r="W89" s="3" t="s">
        <v>54</v>
      </c>
      <c r="X89" s="3" t="s">
        <v>82</v>
      </c>
      <c r="Y89" s="3" t="s">
        <v>51</v>
      </c>
      <c r="Z89" s="3" t="s">
        <v>51</v>
      </c>
      <c r="AA89" s="3" t="s">
        <v>51</v>
      </c>
      <c r="AB89" s="3" t="s">
        <v>51</v>
      </c>
      <c r="AC89" s="3" t="s">
        <v>51</v>
      </c>
      <c r="AD89" s="3" t="s">
        <v>51</v>
      </c>
      <c r="AE89" s="3" t="s">
        <v>51</v>
      </c>
      <c r="AF89" s="3" t="s">
        <v>51</v>
      </c>
      <c r="AG89" s="3" t="s">
        <v>298</v>
      </c>
      <c r="AH89" s="3" t="s">
        <v>51</v>
      </c>
      <c r="AI89" s="3" t="s">
        <v>51</v>
      </c>
      <c r="AJ89" s="3" t="s">
        <v>54</v>
      </c>
      <c r="AK89" s="3" t="s">
        <v>54</v>
      </c>
      <c r="AL89" s="3" t="s">
        <v>54</v>
      </c>
      <c r="AM89" s="3" t="s">
        <v>53</v>
      </c>
      <c r="AN89" s="3" t="s">
        <v>54</v>
      </c>
      <c r="AO89" s="3" t="s">
        <v>54</v>
      </c>
      <c r="AP89" s="4" t="s">
        <v>54</v>
      </c>
      <c r="AQ89" s="4" t="s">
        <v>54</v>
      </c>
    </row>
    <row r="90" spans="1:43" ht="145" x14ac:dyDescent="0.35">
      <c r="A90" s="12" t="s">
        <v>781</v>
      </c>
      <c r="B90" s="5" t="s">
        <v>782</v>
      </c>
      <c r="C90" s="3" t="s">
        <v>783</v>
      </c>
      <c r="D90" s="6" t="s">
        <v>784</v>
      </c>
      <c r="E90" s="6"/>
      <c r="F90" s="6"/>
      <c r="G90" s="3" t="s">
        <v>785</v>
      </c>
      <c r="H90" s="3" t="e" vm="82">
        <v>#VALUE!</v>
      </c>
      <c r="I90" s="3" t="s">
        <v>49</v>
      </c>
      <c r="J90" s="3" t="s">
        <v>786</v>
      </c>
      <c r="K90" s="3">
        <v>58.08</v>
      </c>
      <c r="L90" s="3" t="s">
        <v>51</v>
      </c>
      <c r="M90" s="3" t="s">
        <v>51</v>
      </c>
      <c r="N90" s="3" t="s">
        <v>51</v>
      </c>
      <c r="O90" s="3" t="s">
        <v>787</v>
      </c>
      <c r="P90" s="3" t="s">
        <v>51</v>
      </c>
      <c r="Q90" s="3" t="s">
        <v>51</v>
      </c>
      <c r="R90" s="3" t="s">
        <v>51</v>
      </c>
      <c r="S90" s="3" t="s">
        <v>788</v>
      </c>
      <c r="T90" s="3">
        <v>4987</v>
      </c>
      <c r="U90" s="3">
        <v>88</v>
      </c>
      <c r="V90" s="3" t="s">
        <v>53</v>
      </c>
      <c r="W90" s="3" t="s">
        <v>54</v>
      </c>
      <c r="X90" s="3" t="s">
        <v>71</v>
      </c>
      <c r="Y90" s="3" t="s">
        <v>56</v>
      </c>
      <c r="Z90" s="3" t="s">
        <v>51</v>
      </c>
      <c r="AA90" s="3" t="s">
        <v>51</v>
      </c>
      <c r="AB90" s="3" t="s">
        <v>51</v>
      </c>
      <c r="AC90" s="3" t="s">
        <v>51</v>
      </c>
      <c r="AD90" s="3" t="s">
        <v>51</v>
      </c>
      <c r="AE90" s="3" t="s">
        <v>51</v>
      </c>
      <c r="AF90" s="3" t="s">
        <v>51</v>
      </c>
      <c r="AG90" s="3" t="s">
        <v>789</v>
      </c>
      <c r="AH90" s="3" t="s">
        <v>51</v>
      </c>
      <c r="AI90" s="3" t="s">
        <v>151</v>
      </c>
      <c r="AJ90" s="3" t="s">
        <v>54</v>
      </c>
      <c r="AK90" s="3" t="s">
        <v>54</v>
      </c>
      <c r="AL90" s="3" t="s">
        <v>54</v>
      </c>
      <c r="AM90" s="3" t="s">
        <v>54</v>
      </c>
      <c r="AN90" s="3" t="s">
        <v>54</v>
      </c>
      <c r="AO90" s="3" t="s">
        <v>54</v>
      </c>
      <c r="AP90" s="4" t="s">
        <v>54</v>
      </c>
      <c r="AQ90" s="4" t="s">
        <v>54</v>
      </c>
    </row>
    <row r="91" spans="1:43" ht="101.5" x14ac:dyDescent="0.35">
      <c r="A91" s="12" t="s">
        <v>790</v>
      </c>
      <c r="B91" s="5" t="s">
        <v>791</v>
      </c>
      <c r="C91" s="3" t="s">
        <v>792</v>
      </c>
      <c r="D91" s="6" t="s">
        <v>793</v>
      </c>
      <c r="E91" s="6" t="s">
        <v>794</v>
      </c>
      <c r="F91" s="6" t="s">
        <v>795</v>
      </c>
      <c r="G91" s="3" t="s">
        <v>324</v>
      </c>
      <c r="H91" s="3" t="e" vm="83">
        <v>#VALUE!</v>
      </c>
      <c r="I91" s="3" t="s">
        <v>49</v>
      </c>
      <c r="J91" s="3" t="s">
        <v>796</v>
      </c>
      <c r="K91" s="3">
        <v>88.1</v>
      </c>
      <c r="L91" s="3" t="s">
        <v>51</v>
      </c>
      <c r="M91" s="3" t="s">
        <v>51</v>
      </c>
      <c r="N91" s="3" t="s">
        <v>51</v>
      </c>
      <c r="O91" s="3" t="s">
        <v>51</v>
      </c>
      <c r="P91" s="3" t="s">
        <v>51</v>
      </c>
      <c r="Q91" s="3" t="s">
        <v>51</v>
      </c>
      <c r="R91" s="3" t="s">
        <v>51</v>
      </c>
      <c r="S91" s="3" t="s">
        <v>797</v>
      </c>
      <c r="T91" s="3">
        <v>1784</v>
      </c>
      <c r="U91" s="3">
        <v>17</v>
      </c>
      <c r="V91" s="3" t="s">
        <v>53</v>
      </c>
      <c r="W91" s="3" t="s">
        <v>54</v>
      </c>
      <c r="X91" s="3" t="s">
        <v>158</v>
      </c>
      <c r="Y91" s="3" t="s">
        <v>51</v>
      </c>
      <c r="Z91" s="3" t="s">
        <v>51</v>
      </c>
      <c r="AA91" s="3" t="s">
        <v>51</v>
      </c>
      <c r="AB91" s="3" t="s">
        <v>51</v>
      </c>
      <c r="AC91" s="3" t="s">
        <v>51</v>
      </c>
      <c r="AD91" s="3" t="s">
        <v>51</v>
      </c>
      <c r="AE91" s="3" t="s">
        <v>51</v>
      </c>
      <c r="AF91" s="3" t="s">
        <v>51</v>
      </c>
      <c r="AG91" s="3" t="s">
        <v>51</v>
      </c>
      <c r="AH91" s="3" t="s">
        <v>51</v>
      </c>
      <c r="AI91" s="3" t="s">
        <v>798</v>
      </c>
      <c r="AJ91" s="3" t="s">
        <v>54</v>
      </c>
      <c r="AK91" s="3" t="s">
        <v>54</v>
      </c>
      <c r="AL91" s="3" t="s">
        <v>54</v>
      </c>
      <c r="AM91" s="3" t="s">
        <v>53</v>
      </c>
      <c r="AN91" s="3" t="s">
        <v>54</v>
      </c>
      <c r="AO91" s="3" t="s">
        <v>54</v>
      </c>
      <c r="AP91" s="4" t="s">
        <v>54</v>
      </c>
      <c r="AQ91" s="4" t="s">
        <v>54</v>
      </c>
    </row>
    <row r="92" spans="1:43" ht="43.5" x14ac:dyDescent="0.35">
      <c r="A92" s="12" t="s">
        <v>799</v>
      </c>
      <c r="B92" s="5" t="s">
        <v>800</v>
      </c>
      <c r="C92" s="3" t="s">
        <v>801</v>
      </c>
      <c r="D92" s="6" t="s">
        <v>802</v>
      </c>
      <c r="E92" s="6"/>
      <c r="F92" s="6" t="s">
        <v>803</v>
      </c>
      <c r="G92" s="3" t="s">
        <v>804</v>
      </c>
      <c r="H92" s="3" t="e" vm="84">
        <v>#VALUE!</v>
      </c>
      <c r="I92" s="3" t="s">
        <v>49</v>
      </c>
      <c r="J92" s="3" t="s">
        <v>805</v>
      </c>
      <c r="K92" s="3">
        <v>119.12</v>
      </c>
      <c r="L92" s="3" t="s">
        <v>51</v>
      </c>
      <c r="M92" s="3" t="s">
        <v>51</v>
      </c>
      <c r="N92" s="3" t="s">
        <v>51</v>
      </c>
      <c r="O92" s="3" t="s">
        <v>51</v>
      </c>
      <c r="P92" s="3" t="s">
        <v>51</v>
      </c>
      <c r="Q92" s="3" t="s">
        <v>51</v>
      </c>
      <c r="R92" s="3" t="s">
        <v>51</v>
      </c>
      <c r="S92" s="3" t="s">
        <v>373</v>
      </c>
      <c r="T92" s="3">
        <v>227</v>
      </c>
      <c r="U92" s="3">
        <v>3</v>
      </c>
      <c r="V92" s="3" t="s">
        <v>53</v>
      </c>
      <c r="W92" s="3" t="s">
        <v>53</v>
      </c>
      <c r="X92" s="3" t="s">
        <v>82</v>
      </c>
      <c r="Y92" s="3" t="s">
        <v>51</v>
      </c>
      <c r="Z92" s="3" t="s">
        <v>51</v>
      </c>
      <c r="AA92" s="3" t="s">
        <v>51</v>
      </c>
      <c r="AB92" s="3" t="s">
        <v>51</v>
      </c>
      <c r="AC92" s="3" t="s">
        <v>51</v>
      </c>
      <c r="AD92" s="3" t="s">
        <v>51</v>
      </c>
      <c r="AE92" s="3" t="s">
        <v>51</v>
      </c>
      <c r="AF92" s="3" t="s">
        <v>51</v>
      </c>
      <c r="AG92" s="3" t="s">
        <v>298</v>
      </c>
      <c r="AH92" s="3" t="s">
        <v>51</v>
      </c>
      <c r="AI92" s="3" t="s">
        <v>51</v>
      </c>
      <c r="AJ92" s="3" t="s">
        <v>54</v>
      </c>
      <c r="AK92" s="3" t="s">
        <v>54</v>
      </c>
      <c r="AL92" s="3" t="s">
        <v>54</v>
      </c>
      <c r="AM92" s="3" t="s">
        <v>54</v>
      </c>
      <c r="AN92" s="3" t="s">
        <v>54</v>
      </c>
      <c r="AO92" s="3" t="s">
        <v>54</v>
      </c>
      <c r="AP92" s="4" t="s">
        <v>54</v>
      </c>
      <c r="AQ92" s="4" t="s">
        <v>54</v>
      </c>
    </row>
    <row r="93" spans="1:43" ht="101.5" x14ac:dyDescent="0.35">
      <c r="A93" s="12" t="s">
        <v>806</v>
      </c>
      <c r="B93" s="5" t="s">
        <v>807</v>
      </c>
      <c r="C93" s="3" t="s">
        <v>808</v>
      </c>
      <c r="D93" s="4" t="s">
        <v>809</v>
      </c>
      <c r="E93" s="6"/>
      <c r="G93" s="3" t="s">
        <v>810</v>
      </c>
      <c r="H93" t="e" vm="85">
        <v>#VALUE!</v>
      </c>
      <c r="I93" s="3" t="s">
        <v>49</v>
      </c>
      <c r="J93" s="3" t="s">
        <v>811</v>
      </c>
      <c r="K93" s="3">
        <v>115.13</v>
      </c>
      <c r="L93" s="3" t="s">
        <v>51</v>
      </c>
      <c r="M93" s="3" t="s">
        <v>51</v>
      </c>
      <c r="N93" s="3" t="s">
        <v>51</v>
      </c>
      <c r="O93" s="3" t="s">
        <v>51</v>
      </c>
      <c r="P93" s="3" t="s">
        <v>51</v>
      </c>
      <c r="Q93" s="3" t="s">
        <v>51</v>
      </c>
      <c r="R93" s="3" t="s">
        <v>51</v>
      </c>
      <c r="S93" s="3" t="s">
        <v>812</v>
      </c>
      <c r="T93" s="3">
        <f>360+38+4</f>
        <v>402</v>
      </c>
      <c r="U93" s="3">
        <v>6</v>
      </c>
      <c r="V93" s="3" t="s">
        <v>53</v>
      </c>
      <c r="W93" s="3" t="s">
        <v>54</v>
      </c>
      <c r="X93" s="3" t="s">
        <v>82</v>
      </c>
      <c r="Y93" s="3" t="s">
        <v>51</v>
      </c>
      <c r="Z93" s="3" t="s">
        <v>51</v>
      </c>
      <c r="AA93" s="3" t="s">
        <v>51</v>
      </c>
      <c r="AB93" s="3" t="s">
        <v>51</v>
      </c>
      <c r="AC93" s="3" t="s">
        <v>51</v>
      </c>
      <c r="AD93" s="3" t="s">
        <v>51</v>
      </c>
      <c r="AE93" s="3" t="s">
        <v>51</v>
      </c>
      <c r="AF93" s="3" t="s">
        <v>51</v>
      </c>
      <c r="AG93" s="3" t="s">
        <v>298</v>
      </c>
      <c r="AH93" s="3" t="s">
        <v>51</v>
      </c>
      <c r="AI93" s="3" t="s">
        <v>51</v>
      </c>
      <c r="AJ93" s="3" t="s">
        <v>54</v>
      </c>
      <c r="AK93" s="3" t="s">
        <v>54</v>
      </c>
      <c r="AL93" s="3" t="s">
        <v>54</v>
      </c>
      <c r="AM93" s="3" t="s">
        <v>54</v>
      </c>
      <c r="AN93" s="3" t="s">
        <v>54</v>
      </c>
      <c r="AO93" s="3" t="s">
        <v>54</v>
      </c>
      <c r="AP93" s="4" t="s">
        <v>54</v>
      </c>
      <c r="AQ93" s="4" t="s">
        <v>54</v>
      </c>
    </row>
    <row r="94" spans="1:43" x14ac:dyDescent="0.35">
      <c r="A94" s="12" t="s">
        <v>813</v>
      </c>
      <c r="B94" s="5" t="s">
        <v>814</v>
      </c>
      <c r="C94" s="3"/>
      <c r="D94" s="6" t="s">
        <v>815</v>
      </c>
      <c r="E94" s="6"/>
      <c r="F94" s="6"/>
      <c r="G94" s="3"/>
      <c r="H94" s="3"/>
      <c r="I94" s="3"/>
      <c r="J94" s="3"/>
      <c r="K94" s="3"/>
      <c r="L94" s="3" t="s">
        <v>51</v>
      </c>
      <c r="M94" s="3" t="s">
        <v>51</v>
      </c>
      <c r="N94" s="3" t="s">
        <v>51</v>
      </c>
      <c r="O94" s="3" t="s">
        <v>51</v>
      </c>
      <c r="P94" s="3" t="s">
        <v>51</v>
      </c>
      <c r="Q94" s="3" t="s">
        <v>51</v>
      </c>
      <c r="R94" s="3" t="s">
        <v>51</v>
      </c>
      <c r="S94" s="3" t="s">
        <v>51</v>
      </c>
      <c r="T94" s="3" t="s">
        <v>51</v>
      </c>
      <c r="U94" s="3" t="s">
        <v>51</v>
      </c>
      <c r="V94" s="3" t="s">
        <v>51</v>
      </c>
      <c r="W94" s="3" t="s">
        <v>51</v>
      </c>
      <c r="X94" s="3" t="s">
        <v>51</v>
      </c>
      <c r="Y94" s="3" t="s">
        <v>51</v>
      </c>
      <c r="Z94" s="3" t="s">
        <v>51</v>
      </c>
      <c r="AA94" s="3" t="s">
        <v>51</v>
      </c>
      <c r="AB94" s="3" t="s">
        <v>51</v>
      </c>
      <c r="AC94" s="3" t="s">
        <v>51</v>
      </c>
      <c r="AD94" s="3" t="s">
        <v>51</v>
      </c>
      <c r="AE94" s="3" t="s">
        <v>51</v>
      </c>
      <c r="AF94" s="3" t="s">
        <v>51</v>
      </c>
      <c r="AG94" s="3" t="s">
        <v>51</v>
      </c>
      <c r="AH94" s="3" t="s">
        <v>51</v>
      </c>
      <c r="AI94" s="3" t="s">
        <v>51</v>
      </c>
      <c r="AJ94" s="3" t="s">
        <v>54</v>
      </c>
      <c r="AK94" s="3" t="s">
        <v>54</v>
      </c>
      <c r="AL94" s="3" t="s">
        <v>54</v>
      </c>
      <c r="AM94" s="3" t="s">
        <v>54</v>
      </c>
      <c r="AN94" s="3" t="s">
        <v>54</v>
      </c>
      <c r="AO94" s="3" t="s">
        <v>54</v>
      </c>
      <c r="AP94" s="4" t="s">
        <v>54</v>
      </c>
      <c r="AQ94" s="4" t="s">
        <v>54</v>
      </c>
    </row>
    <row r="95" spans="1:43" ht="58" x14ac:dyDescent="0.35">
      <c r="A95" s="12" t="s">
        <v>816</v>
      </c>
      <c r="B95" s="5" t="s">
        <v>817</v>
      </c>
      <c r="C95" s="3" t="s">
        <v>818</v>
      </c>
      <c r="D95" s="6" t="s">
        <v>819</v>
      </c>
      <c r="E95" s="6"/>
      <c r="F95" s="6"/>
      <c r="G95" s="3" t="s">
        <v>820</v>
      </c>
      <c r="H95" s="3" t="e" vm="86">
        <v>#VALUE!</v>
      </c>
      <c r="I95" s="3"/>
      <c r="J95" s="3"/>
      <c r="K95" s="3">
        <v>174.11</v>
      </c>
      <c r="L95" s="3" t="s">
        <v>51</v>
      </c>
      <c r="M95" s="3" t="s">
        <v>51</v>
      </c>
      <c r="N95" s="3" t="s">
        <v>51</v>
      </c>
      <c r="O95" s="3" t="s">
        <v>51</v>
      </c>
      <c r="P95" s="3" t="s">
        <v>51</v>
      </c>
      <c r="Q95" s="3" t="s">
        <v>51</v>
      </c>
      <c r="R95" s="3" t="s">
        <v>51</v>
      </c>
      <c r="S95" s="3" t="s">
        <v>373</v>
      </c>
      <c r="T95" s="3">
        <v>90</v>
      </c>
      <c r="U95" s="3">
        <v>2</v>
      </c>
      <c r="V95" s="3" t="s">
        <v>54</v>
      </c>
      <c r="W95" s="3" t="s">
        <v>54</v>
      </c>
      <c r="X95" s="3" t="s">
        <v>51</v>
      </c>
      <c r="Y95" s="3" t="s">
        <v>51</v>
      </c>
      <c r="Z95" s="3" t="s">
        <v>51</v>
      </c>
      <c r="AA95" s="3" t="s">
        <v>51</v>
      </c>
      <c r="AB95" s="3" t="s">
        <v>51</v>
      </c>
      <c r="AC95" s="3" t="s">
        <v>51</v>
      </c>
      <c r="AD95" s="3" t="s">
        <v>51</v>
      </c>
      <c r="AE95" s="3" t="s">
        <v>51</v>
      </c>
      <c r="AF95" s="3" t="s">
        <v>51</v>
      </c>
      <c r="AG95" s="3" t="s">
        <v>51</v>
      </c>
      <c r="AH95" s="3" t="s">
        <v>51</v>
      </c>
      <c r="AI95" s="3" t="s">
        <v>51</v>
      </c>
      <c r="AJ95" s="3" t="s">
        <v>54</v>
      </c>
      <c r="AK95" s="3" t="s">
        <v>54</v>
      </c>
      <c r="AL95" s="3" t="s">
        <v>54</v>
      </c>
      <c r="AM95" s="3" t="s">
        <v>54</v>
      </c>
      <c r="AN95" s="3" t="s">
        <v>54</v>
      </c>
      <c r="AO95" s="3" t="s">
        <v>54</v>
      </c>
      <c r="AP95" s="4" t="s">
        <v>54</v>
      </c>
      <c r="AQ95" s="4" t="s">
        <v>54</v>
      </c>
    </row>
    <row r="96" spans="1:43" ht="145" x14ac:dyDescent="0.35">
      <c r="A96" s="12" t="s">
        <v>821</v>
      </c>
      <c r="B96" s="5" t="s">
        <v>822</v>
      </c>
      <c r="C96" s="3" t="s">
        <v>823</v>
      </c>
      <c r="D96" s="6" t="s">
        <v>824</v>
      </c>
      <c r="E96" s="6"/>
      <c r="F96" s="6"/>
      <c r="G96" s="3" t="s">
        <v>825</v>
      </c>
      <c r="H96" s="3" t="e" vm="87">
        <v>#VALUE!</v>
      </c>
      <c r="I96" s="3"/>
      <c r="J96" s="3"/>
      <c r="K96" s="3">
        <v>176.13</v>
      </c>
      <c r="L96" s="3" t="s">
        <v>51</v>
      </c>
      <c r="M96" s="3" t="s">
        <v>51</v>
      </c>
      <c r="N96" s="3" t="s">
        <v>51</v>
      </c>
      <c r="O96" s="3" t="s">
        <v>51</v>
      </c>
      <c r="P96" s="3" t="s">
        <v>51</v>
      </c>
      <c r="Q96" s="3" t="s">
        <v>51</v>
      </c>
      <c r="R96" s="3" t="s">
        <v>51</v>
      </c>
      <c r="S96" s="3" t="s">
        <v>826</v>
      </c>
      <c r="T96" s="3">
        <f>505+47+10+3+4</f>
        <v>569</v>
      </c>
      <c r="U96" s="3">
        <v>8</v>
      </c>
      <c r="V96" s="3" t="s">
        <v>54</v>
      </c>
      <c r="W96" s="3" t="s">
        <v>54</v>
      </c>
      <c r="X96" s="3" t="s">
        <v>51</v>
      </c>
      <c r="Y96" s="3" t="s">
        <v>51</v>
      </c>
      <c r="Z96" s="3" t="s">
        <v>51</v>
      </c>
      <c r="AA96" s="3" t="s">
        <v>51</v>
      </c>
      <c r="AB96" s="3" t="s">
        <v>51</v>
      </c>
      <c r="AC96" s="3" t="s">
        <v>51</v>
      </c>
      <c r="AD96" s="3" t="s">
        <v>51</v>
      </c>
      <c r="AE96" s="3" t="s">
        <v>51</v>
      </c>
      <c r="AF96" s="3" t="s">
        <v>51</v>
      </c>
      <c r="AG96" s="3" t="s">
        <v>51</v>
      </c>
      <c r="AH96" s="3" t="s">
        <v>51</v>
      </c>
      <c r="AI96" s="3" t="s">
        <v>827</v>
      </c>
      <c r="AJ96" s="3" t="s">
        <v>54</v>
      </c>
      <c r="AK96" s="3" t="s">
        <v>54</v>
      </c>
      <c r="AL96" s="3" t="s">
        <v>54</v>
      </c>
      <c r="AM96" s="3" t="s">
        <v>54</v>
      </c>
      <c r="AN96" s="3" t="s">
        <v>54</v>
      </c>
      <c r="AO96" s="3" t="s">
        <v>54</v>
      </c>
      <c r="AP96" s="4" t="s">
        <v>54</v>
      </c>
      <c r="AQ96" s="4" t="s">
        <v>54</v>
      </c>
    </row>
    <row r="97" spans="1:43" ht="130.5" x14ac:dyDescent="0.35">
      <c r="A97" s="12" t="s">
        <v>828</v>
      </c>
      <c r="B97" s="5" t="s">
        <v>829</v>
      </c>
      <c r="C97" s="3" t="s">
        <v>830</v>
      </c>
      <c r="D97" s="6" t="s">
        <v>831</v>
      </c>
      <c r="E97" s="6"/>
      <c r="F97" s="6"/>
      <c r="G97" s="3" t="s">
        <v>832</v>
      </c>
      <c r="H97" s="3" t="e" vm="88">
        <v>#VALUE!</v>
      </c>
      <c r="I97" s="3" t="s">
        <v>49</v>
      </c>
      <c r="J97" s="3" t="s">
        <v>833</v>
      </c>
      <c r="K97" s="3">
        <v>192.12</v>
      </c>
      <c r="L97" s="3" t="s">
        <v>51</v>
      </c>
      <c r="M97" s="3" t="s">
        <v>51</v>
      </c>
      <c r="N97" s="3" t="s">
        <v>51</v>
      </c>
      <c r="O97" s="3" t="s">
        <v>834</v>
      </c>
      <c r="P97" s="3" t="s">
        <v>51</v>
      </c>
      <c r="Q97" s="3" t="s">
        <v>51</v>
      </c>
      <c r="R97" s="3" t="s">
        <v>69</v>
      </c>
      <c r="S97" s="3" t="s">
        <v>835</v>
      </c>
      <c r="T97" s="3">
        <v>4339</v>
      </c>
      <c r="U97" s="3">
        <v>49</v>
      </c>
      <c r="V97" s="3" t="s">
        <v>53</v>
      </c>
      <c r="W97" s="3" t="s">
        <v>54</v>
      </c>
      <c r="X97" s="3" t="s">
        <v>55</v>
      </c>
      <c r="Y97" s="3" t="s">
        <v>754</v>
      </c>
      <c r="Z97" s="3" t="s">
        <v>51</v>
      </c>
      <c r="AA97" s="3" t="s">
        <v>836</v>
      </c>
      <c r="AB97" s="3" t="s">
        <v>51</v>
      </c>
      <c r="AC97" s="3" t="s">
        <v>51</v>
      </c>
      <c r="AD97" s="3" t="s">
        <v>51</v>
      </c>
      <c r="AE97" s="3" t="s">
        <v>51</v>
      </c>
      <c r="AF97" s="3" t="s">
        <v>51</v>
      </c>
      <c r="AG97" s="3" t="s">
        <v>51</v>
      </c>
      <c r="AH97" s="3" t="s">
        <v>51</v>
      </c>
      <c r="AI97" s="3" t="s">
        <v>837</v>
      </c>
      <c r="AJ97" s="3" t="s">
        <v>54</v>
      </c>
      <c r="AK97" s="3" t="s">
        <v>54</v>
      </c>
      <c r="AL97" s="3" t="s">
        <v>54</v>
      </c>
      <c r="AM97" s="3" t="s">
        <v>53</v>
      </c>
      <c r="AN97" s="3" t="s">
        <v>54</v>
      </c>
      <c r="AO97" s="3" t="s">
        <v>54</v>
      </c>
      <c r="AP97" s="4" t="s">
        <v>54</v>
      </c>
      <c r="AQ97" s="4" t="s">
        <v>54</v>
      </c>
    </row>
    <row r="98" spans="1:43" ht="58" x14ac:dyDescent="0.35">
      <c r="A98" s="12" t="s">
        <v>838</v>
      </c>
      <c r="B98" s="5" t="s">
        <v>839</v>
      </c>
      <c r="C98" s="3" t="s">
        <v>840</v>
      </c>
      <c r="D98" s="6" t="s">
        <v>841</v>
      </c>
      <c r="E98" s="6"/>
      <c r="F98" s="6"/>
      <c r="G98" s="3" t="s">
        <v>842</v>
      </c>
      <c r="H98" s="3"/>
      <c r="I98" s="3" t="s">
        <v>49</v>
      </c>
      <c r="J98" s="3" t="s">
        <v>843</v>
      </c>
      <c r="K98" s="3">
        <v>180.16</v>
      </c>
      <c r="L98" s="3" t="s">
        <v>51</v>
      </c>
      <c r="M98" s="3" t="s">
        <v>51</v>
      </c>
      <c r="N98" s="3" t="s">
        <v>51</v>
      </c>
      <c r="O98" s="3" t="s">
        <v>51</v>
      </c>
      <c r="P98" s="3" t="s">
        <v>51</v>
      </c>
      <c r="Q98" s="3" t="s">
        <v>51</v>
      </c>
      <c r="R98" s="3" t="s">
        <v>51</v>
      </c>
      <c r="S98" s="3" t="s">
        <v>595</v>
      </c>
      <c r="T98" s="3">
        <f>127+75</f>
        <v>202</v>
      </c>
      <c r="U98" s="3">
        <v>2</v>
      </c>
      <c r="V98" s="3" t="s">
        <v>54</v>
      </c>
      <c r="W98" s="3" t="s">
        <v>54</v>
      </c>
      <c r="X98" s="3" t="s">
        <v>51</v>
      </c>
      <c r="Y98" s="3" t="s">
        <v>51</v>
      </c>
      <c r="Z98" s="3" t="s">
        <v>51</v>
      </c>
      <c r="AA98" s="3" t="s">
        <v>51</v>
      </c>
      <c r="AB98" s="3" t="s">
        <v>51</v>
      </c>
      <c r="AC98" s="3" t="s">
        <v>51</v>
      </c>
      <c r="AD98" s="3" t="s">
        <v>51</v>
      </c>
      <c r="AE98" s="3" t="s">
        <v>51</v>
      </c>
      <c r="AF98" s="3" t="s">
        <v>51</v>
      </c>
      <c r="AG98" s="3" t="s">
        <v>51</v>
      </c>
      <c r="AH98" s="3" t="s">
        <v>51</v>
      </c>
      <c r="AI98" s="3" t="s">
        <v>844</v>
      </c>
      <c r="AJ98" s="3" t="s">
        <v>54</v>
      </c>
      <c r="AK98" s="3" t="s">
        <v>54</v>
      </c>
      <c r="AL98" s="3" t="s">
        <v>54</v>
      </c>
      <c r="AM98" s="3" t="s">
        <v>54</v>
      </c>
      <c r="AN98" s="3" t="s">
        <v>54</v>
      </c>
      <c r="AO98" s="3" t="s">
        <v>54</v>
      </c>
      <c r="AP98" s="4" t="s">
        <v>54</v>
      </c>
      <c r="AQ98" s="4" t="s">
        <v>54</v>
      </c>
    </row>
    <row r="99" spans="1:43" ht="72.5" x14ac:dyDescent="0.35">
      <c r="A99" s="12" t="s">
        <v>845</v>
      </c>
      <c r="B99" s="5" t="s">
        <v>846</v>
      </c>
      <c r="C99" s="3" t="s">
        <v>847</v>
      </c>
      <c r="D99" s="6" t="s">
        <v>848</v>
      </c>
      <c r="E99" s="6"/>
      <c r="F99" s="6"/>
      <c r="G99" s="3" t="s">
        <v>849</v>
      </c>
      <c r="H99" s="3" t="e" vm="89">
        <v>#VALUE!</v>
      </c>
      <c r="I99" s="3" t="s">
        <v>49</v>
      </c>
      <c r="J99" s="3" t="s">
        <v>850</v>
      </c>
      <c r="K99" s="3">
        <v>196.16</v>
      </c>
      <c r="L99" s="3" t="s">
        <v>51</v>
      </c>
      <c r="M99" s="3" t="s">
        <v>51</v>
      </c>
      <c r="N99" s="3" t="s">
        <v>51</v>
      </c>
      <c r="O99" s="3" t="s">
        <v>51</v>
      </c>
      <c r="P99" s="3" t="s">
        <v>51</v>
      </c>
      <c r="Q99" s="3" t="s">
        <v>51</v>
      </c>
      <c r="R99" s="3" t="s">
        <v>51</v>
      </c>
      <c r="S99" s="3" t="s">
        <v>851</v>
      </c>
      <c r="T99" s="3">
        <f>191+442+75+39+22+11+4+4</f>
        <v>788</v>
      </c>
      <c r="U99" s="3">
        <v>8</v>
      </c>
      <c r="V99" s="3" t="s">
        <v>53</v>
      </c>
      <c r="W99" s="3" t="s">
        <v>54</v>
      </c>
      <c r="X99" s="3" t="s">
        <v>149</v>
      </c>
      <c r="Y99" s="3" t="s">
        <v>852</v>
      </c>
      <c r="Z99" s="3" t="s">
        <v>51</v>
      </c>
      <c r="AA99" s="3" t="s">
        <v>51</v>
      </c>
      <c r="AB99" s="3" t="s">
        <v>51</v>
      </c>
      <c r="AC99" s="3" t="s">
        <v>51</v>
      </c>
      <c r="AD99" s="3" t="s">
        <v>51</v>
      </c>
      <c r="AE99" s="3" t="s">
        <v>51</v>
      </c>
      <c r="AF99" s="3" t="s">
        <v>51</v>
      </c>
      <c r="AG99" s="3" t="s">
        <v>51</v>
      </c>
      <c r="AH99" s="3" t="s">
        <v>51</v>
      </c>
      <c r="AI99" s="3" t="s">
        <v>51</v>
      </c>
      <c r="AJ99" s="3" t="s">
        <v>54</v>
      </c>
      <c r="AK99" s="3" t="s">
        <v>54</v>
      </c>
      <c r="AL99" s="3" t="s">
        <v>54</v>
      </c>
      <c r="AM99" s="3" t="s">
        <v>54</v>
      </c>
      <c r="AN99" s="3" t="s">
        <v>54</v>
      </c>
      <c r="AO99" s="3" t="s">
        <v>54</v>
      </c>
      <c r="AP99" s="4" t="s">
        <v>54</v>
      </c>
      <c r="AQ99" s="4" t="s">
        <v>54</v>
      </c>
    </row>
    <row r="100" spans="1:43" ht="43.5" x14ac:dyDescent="0.35">
      <c r="A100" s="12" t="s">
        <v>853</v>
      </c>
      <c r="B100" s="5" t="s">
        <v>854</v>
      </c>
      <c r="C100" s="3" t="s">
        <v>855</v>
      </c>
      <c r="D100" s="6" t="s">
        <v>856</v>
      </c>
      <c r="E100" s="6"/>
      <c r="F100" s="6"/>
      <c r="G100" s="3" t="s">
        <v>857</v>
      </c>
      <c r="H100" s="3" t="e" vm="90">
        <v>#VALUE!</v>
      </c>
      <c r="I100" s="3" t="s">
        <v>49</v>
      </c>
      <c r="J100" s="3" t="s">
        <v>858</v>
      </c>
      <c r="K100" s="3">
        <v>142.11000000000001</v>
      </c>
      <c r="L100" s="3" t="s">
        <v>51</v>
      </c>
      <c r="M100" s="3" t="s">
        <v>51</v>
      </c>
      <c r="N100" s="3" t="s">
        <v>51</v>
      </c>
      <c r="O100" s="3" t="s">
        <v>51</v>
      </c>
      <c r="P100" s="3" t="s">
        <v>430</v>
      </c>
      <c r="Q100" s="3" t="s">
        <v>51</v>
      </c>
      <c r="R100" s="3" t="s">
        <v>51</v>
      </c>
      <c r="S100" s="3" t="s">
        <v>595</v>
      </c>
      <c r="T100" s="3">
        <f>58+11+6+4</f>
        <v>79</v>
      </c>
      <c r="U100" s="3">
        <v>4</v>
      </c>
      <c r="V100" s="3" t="s">
        <v>54</v>
      </c>
      <c r="W100" s="3" t="s">
        <v>54</v>
      </c>
      <c r="X100" s="3" t="s">
        <v>51</v>
      </c>
      <c r="Y100" s="3" t="s">
        <v>51</v>
      </c>
      <c r="Z100" s="3" t="s">
        <v>51</v>
      </c>
      <c r="AA100" s="3" t="s">
        <v>51</v>
      </c>
      <c r="AB100" s="3" t="s">
        <v>51</v>
      </c>
      <c r="AC100" s="3" t="s">
        <v>51</v>
      </c>
      <c r="AD100" s="3" t="s">
        <v>51</v>
      </c>
      <c r="AE100" s="3" t="s">
        <v>51</v>
      </c>
      <c r="AF100" s="3" t="s">
        <v>51</v>
      </c>
      <c r="AG100" s="3" t="s">
        <v>51</v>
      </c>
      <c r="AH100" s="3" t="s">
        <v>51</v>
      </c>
      <c r="AI100" s="3" t="s">
        <v>51</v>
      </c>
      <c r="AJ100" s="3" t="s">
        <v>54</v>
      </c>
      <c r="AK100" s="3" t="s">
        <v>54</v>
      </c>
      <c r="AL100" s="3" t="s">
        <v>54</v>
      </c>
      <c r="AM100" s="3" t="s">
        <v>53</v>
      </c>
      <c r="AN100" s="3" t="s">
        <v>54</v>
      </c>
      <c r="AO100" s="3" t="s">
        <v>54</v>
      </c>
      <c r="AP100" s="4" t="s">
        <v>54</v>
      </c>
      <c r="AQ100" s="4" t="s">
        <v>54</v>
      </c>
    </row>
    <row r="101" spans="1:43" ht="41.15" customHeight="1" x14ac:dyDescent="0.35">
      <c r="A101" s="12" t="s">
        <v>859</v>
      </c>
      <c r="B101" s="5" t="s">
        <v>860</v>
      </c>
      <c r="C101" s="5" t="s">
        <v>861</v>
      </c>
      <c r="D101" s="5" t="s">
        <v>862</v>
      </c>
      <c r="E101" s="5"/>
      <c r="F101" s="5"/>
      <c r="G101" s="5" t="s">
        <v>863</v>
      </c>
      <c r="H101" s="5" t="e" vm="91">
        <v>#VALUE!</v>
      </c>
      <c r="I101" s="5" t="s">
        <v>49</v>
      </c>
      <c r="J101" s="5" t="s">
        <v>864</v>
      </c>
      <c r="K101" s="5">
        <v>166.22</v>
      </c>
      <c r="L101" s="5" t="s">
        <v>51</v>
      </c>
      <c r="M101" s="5" t="s">
        <v>51</v>
      </c>
      <c r="N101" s="5" t="s">
        <v>51</v>
      </c>
      <c r="O101" s="5" t="s">
        <v>51</v>
      </c>
      <c r="P101" s="5" t="s">
        <v>51</v>
      </c>
      <c r="Q101" s="5" t="s">
        <v>51</v>
      </c>
      <c r="R101" s="5" t="s">
        <v>51</v>
      </c>
      <c r="S101" s="5" t="s">
        <v>865</v>
      </c>
      <c r="T101" s="5">
        <f>78+38+12+1+1+1+1</f>
        <v>132</v>
      </c>
      <c r="U101" s="5">
        <v>7</v>
      </c>
      <c r="V101" s="5" t="s">
        <v>54</v>
      </c>
      <c r="W101" s="5" t="s">
        <v>54</v>
      </c>
      <c r="X101" s="5" t="s">
        <v>51</v>
      </c>
      <c r="Y101" s="5" t="s">
        <v>51</v>
      </c>
      <c r="Z101" s="5" t="s">
        <v>51</v>
      </c>
      <c r="AA101" s="5" t="s">
        <v>51</v>
      </c>
      <c r="AB101" s="5" t="s">
        <v>51</v>
      </c>
      <c r="AC101" s="5" t="s">
        <v>51</v>
      </c>
      <c r="AD101" s="5" t="s">
        <v>51</v>
      </c>
      <c r="AE101" s="3" t="s">
        <v>51</v>
      </c>
      <c r="AF101" s="3" t="s">
        <v>51</v>
      </c>
      <c r="AG101" s="5" t="s">
        <v>51</v>
      </c>
      <c r="AH101" s="5" t="s">
        <v>51</v>
      </c>
      <c r="AI101" s="5" t="s">
        <v>51</v>
      </c>
      <c r="AJ101" s="3" t="s">
        <v>54</v>
      </c>
      <c r="AK101" s="3" t="s">
        <v>54</v>
      </c>
      <c r="AL101" s="3" t="s">
        <v>54</v>
      </c>
      <c r="AM101" s="3" t="s">
        <v>54</v>
      </c>
      <c r="AN101" s="3" t="s">
        <v>54</v>
      </c>
      <c r="AO101" s="3" t="s">
        <v>54</v>
      </c>
      <c r="AP101" s="4" t="s">
        <v>54</v>
      </c>
      <c r="AQ101" s="4" t="s">
        <v>54</v>
      </c>
    </row>
    <row r="102" spans="1:43" ht="72.5" x14ac:dyDescent="0.35">
      <c r="A102" s="12" t="s">
        <v>866</v>
      </c>
      <c r="B102" s="5" t="s">
        <v>867</v>
      </c>
      <c r="C102" s="5" t="s">
        <v>868</v>
      </c>
      <c r="D102" s="5" t="s">
        <v>869</v>
      </c>
      <c r="E102" s="5"/>
      <c r="F102" s="5"/>
      <c r="G102" s="5" t="s">
        <v>870</v>
      </c>
      <c r="H102" s="5" t="e" vm="92">
        <v>#VALUE!</v>
      </c>
      <c r="I102" s="5" t="s">
        <v>49</v>
      </c>
      <c r="J102" s="5" t="s">
        <v>871</v>
      </c>
      <c r="K102" s="5">
        <v>194.18</v>
      </c>
      <c r="L102" s="5" t="s">
        <v>51</v>
      </c>
      <c r="M102" s="5" t="s">
        <v>51</v>
      </c>
      <c r="N102" s="5" t="s">
        <v>51</v>
      </c>
      <c r="O102" s="5" t="s">
        <v>51</v>
      </c>
      <c r="P102" s="5" t="s">
        <v>51</v>
      </c>
      <c r="Q102" s="5" t="s">
        <v>51</v>
      </c>
      <c r="R102" s="5" t="s">
        <v>51</v>
      </c>
      <c r="S102" s="5" t="s">
        <v>851</v>
      </c>
      <c r="T102" s="5">
        <f>8+141+87+38+36+1+1</f>
        <v>312</v>
      </c>
      <c r="U102" s="5">
        <v>7</v>
      </c>
      <c r="V102" s="5" t="s">
        <v>54</v>
      </c>
      <c r="W102" s="5" t="s">
        <v>53</v>
      </c>
      <c r="X102" s="5" t="s">
        <v>51</v>
      </c>
      <c r="Y102" s="5" t="s">
        <v>51</v>
      </c>
      <c r="Z102" s="5" t="s">
        <v>51</v>
      </c>
      <c r="AA102" s="5" t="s">
        <v>51</v>
      </c>
      <c r="AB102" s="5" t="s">
        <v>51</v>
      </c>
      <c r="AC102" s="5" t="s">
        <v>51</v>
      </c>
      <c r="AD102" s="5" t="s">
        <v>51</v>
      </c>
      <c r="AE102" s="3" t="s">
        <v>51</v>
      </c>
      <c r="AF102" s="3" t="s">
        <v>51</v>
      </c>
      <c r="AG102" s="5" t="s">
        <v>51</v>
      </c>
      <c r="AH102" s="5" t="s">
        <v>51</v>
      </c>
      <c r="AI102" s="5" t="s">
        <v>51</v>
      </c>
      <c r="AJ102" s="3" t="s">
        <v>54</v>
      </c>
      <c r="AK102" s="3" t="s">
        <v>54</v>
      </c>
      <c r="AL102" s="3" t="s">
        <v>54</v>
      </c>
      <c r="AM102" s="3" t="s">
        <v>54</v>
      </c>
      <c r="AN102" s="3" t="s">
        <v>54</v>
      </c>
      <c r="AO102" s="3" t="s">
        <v>54</v>
      </c>
      <c r="AP102" s="4" t="s">
        <v>54</v>
      </c>
      <c r="AQ102" s="4" t="s">
        <v>54</v>
      </c>
    </row>
    <row r="103" spans="1:43" ht="72.5" x14ac:dyDescent="0.35">
      <c r="A103" s="12" t="s">
        <v>872</v>
      </c>
      <c r="B103" s="5" t="s">
        <v>873</v>
      </c>
      <c r="C103" s="5" t="s">
        <v>874</v>
      </c>
      <c r="D103" s="5" t="s">
        <v>875</v>
      </c>
      <c r="E103" s="5"/>
      <c r="F103" s="5"/>
      <c r="G103" s="5" t="s">
        <v>876</v>
      </c>
      <c r="H103" s="5" t="e" vm="93">
        <v>#VALUE!</v>
      </c>
      <c r="I103" s="5" t="s">
        <v>49</v>
      </c>
      <c r="J103" s="5" t="s">
        <v>877</v>
      </c>
      <c r="K103" s="5">
        <v>124.14</v>
      </c>
      <c r="L103" s="5" t="s">
        <v>51</v>
      </c>
      <c r="M103" s="5" t="s">
        <v>51</v>
      </c>
      <c r="N103" s="5" t="s">
        <v>51</v>
      </c>
      <c r="O103" s="5" t="s">
        <v>878</v>
      </c>
      <c r="P103" s="5" t="s">
        <v>51</v>
      </c>
      <c r="Q103" s="5" t="s">
        <v>51</v>
      </c>
      <c r="R103" s="5" t="s">
        <v>51</v>
      </c>
      <c r="S103" s="5" t="s">
        <v>879</v>
      </c>
      <c r="T103" s="5">
        <f>1773+87+5+1+1+1+1+1</f>
        <v>1870</v>
      </c>
      <c r="U103" s="5">
        <v>8</v>
      </c>
      <c r="V103" s="5" t="s">
        <v>53</v>
      </c>
      <c r="W103" s="5" t="s">
        <v>54</v>
      </c>
      <c r="X103" s="5" t="s">
        <v>90</v>
      </c>
      <c r="Y103" s="5" t="s">
        <v>51</v>
      </c>
      <c r="Z103" s="5" t="s">
        <v>51</v>
      </c>
      <c r="AA103" s="5" t="s">
        <v>51</v>
      </c>
      <c r="AB103" s="5" t="s">
        <v>51</v>
      </c>
      <c r="AC103" s="5" t="s">
        <v>51</v>
      </c>
      <c r="AD103" s="5" t="s">
        <v>51</v>
      </c>
      <c r="AE103" s="3" t="s">
        <v>51</v>
      </c>
      <c r="AF103" s="3" t="s">
        <v>51</v>
      </c>
      <c r="AG103" s="5" t="s">
        <v>51</v>
      </c>
      <c r="AH103" s="5" t="s">
        <v>51</v>
      </c>
      <c r="AI103" s="5" t="s">
        <v>51</v>
      </c>
      <c r="AJ103" s="3" t="s">
        <v>54</v>
      </c>
      <c r="AK103" s="3" t="s">
        <v>54</v>
      </c>
      <c r="AL103" s="3" t="s">
        <v>54</v>
      </c>
      <c r="AM103" s="3" t="s">
        <v>54</v>
      </c>
      <c r="AN103" s="3" t="s">
        <v>54</v>
      </c>
      <c r="AO103" s="3" t="s">
        <v>54</v>
      </c>
      <c r="AP103" s="4" t="s">
        <v>54</v>
      </c>
      <c r="AQ103" s="4" t="s">
        <v>54</v>
      </c>
    </row>
    <row r="104" spans="1:43" ht="43.5" x14ac:dyDescent="0.35">
      <c r="A104" s="12" t="s">
        <v>880</v>
      </c>
      <c r="B104" s="5" t="s">
        <v>881</v>
      </c>
      <c r="C104" s="5" t="s">
        <v>882</v>
      </c>
      <c r="D104" s="5" t="s">
        <v>883</v>
      </c>
      <c r="E104" s="5"/>
      <c r="F104" s="5"/>
      <c r="G104" s="5" t="s">
        <v>489</v>
      </c>
      <c r="H104" s="5" t="e" vm="94">
        <v>#VALUE!</v>
      </c>
      <c r="I104" s="5" t="s">
        <v>49</v>
      </c>
      <c r="J104" s="5" t="s">
        <v>884</v>
      </c>
      <c r="K104" s="5">
        <v>126.11</v>
      </c>
      <c r="L104" s="5" t="s">
        <v>51</v>
      </c>
      <c r="M104" s="5" t="s">
        <v>51</v>
      </c>
      <c r="N104" s="5" t="s">
        <v>51</v>
      </c>
      <c r="O104" s="5" t="s">
        <v>51</v>
      </c>
      <c r="P104" s="5" t="s">
        <v>51</v>
      </c>
      <c r="Q104" s="5" t="s">
        <v>51</v>
      </c>
      <c r="R104" s="5" t="s">
        <v>51</v>
      </c>
      <c r="S104" s="5" t="s">
        <v>885</v>
      </c>
      <c r="T104" s="5">
        <v>1</v>
      </c>
      <c r="U104" s="5">
        <v>1</v>
      </c>
      <c r="V104" s="5" t="s">
        <v>54</v>
      </c>
      <c r="W104" s="5" t="s">
        <v>54</v>
      </c>
      <c r="X104" s="5" t="s">
        <v>51</v>
      </c>
      <c r="Y104" s="5" t="s">
        <v>51</v>
      </c>
      <c r="Z104" s="5" t="s">
        <v>51</v>
      </c>
      <c r="AA104" s="5" t="s">
        <v>51</v>
      </c>
      <c r="AB104" s="5" t="s">
        <v>51</v>
      </c>
      <c r="AC104" s="5" t="s">
        <v>51</v>
      </c>
      <c r="AD104" s="5" t="s">
        <v>51</v>
      </c>
      <c r="AE104" s="3" t="s">
        <v>51</v>
      </c>
      <c r="AF104" s="3" t="s">
        <v>51</v>
      </c>
      <c r="AG104" s="5" t="s">
        <v>51</v>
      </c>
      <c r="AH104" s="5" t="s">
        <v>51</v>
      </c>
      <c r="AI104" s="5" t="s">
        <v>51</v>
      </c>
      <c r="AJ104" s="3" t="s">
        <v>54</v>
      </c>
      <c r="AK104" s="3" t="s">
        <v>54</v>
      </c>
      <c r="AL104" s="3" t="s">
        <v>54</v>
      </c>
      <c r="AM104" s="3" t="s">
        <v>54</v>
      </c>
      <c r="AN104" s="3" t="s">
        <v>54</v>
      </c>
      <c r="AO104" s="3" t="s">
        <v>54</v>
      </c>
      <c r="AP104" s="4" t="s">
        <v>54</v>
      </c>
      <c r="AQ104" s="4" t="s">
        <v>54</v>
      </c>
    </row>
    <row r="105" spans="1:43" ht="116" x14ac:dyDescent="0.35">
      <c r="A105" s="12" t="s">
        <v>886</v>
      </c>
      <c r="B105" s="5" t="s">
        <v>887</v>
      </c>
      <c r="C105" s="5" t="s">
        <v>888</v>
      </c>
      <c r="D105" s="5" t="s">
        <v>889</v>
      </c>
      <c r="E105" s="5"/>
      <c r="F105" s="5"/>
      <c r="G105" s="5" t="s">
        <v>890</v>
      </c>
      <c r="H105" s="5" t="e" vm="95">
        <v>#VALUE!</v>
      </c>
      <c r="I105" s="5" t="s">
        <v>49</v>
      </c>
      <c r="J105" s="5" t="s">
        <v>891</v>
      </c>
      <c r="K105" s="5">
        <v>152.15</v>
      </c>
      <c r="L105" s="5" t="s">
        <v>51</v>
      </c>
      <c r="M105" s="5" t="s">
        <v>51</v>
      </c>
      <c r="N105" s="5" t="s">
        <v>51</v>
      </c>
      <c r="O105" s="5" t="s">
        <v>51</v>
      </c>
      <c r="P105" s="5" t="s">
        <v>51</v>
      </c>
      <c r="Q105" s="5" t="s">
        <v>353</v>
      </c>
      <c r="R105" s="5" t="s">
        <v>69</v>
      </c>
      <c r="S105" s="5" t="s">
        <v>892</v>
      </c>
      <c r="T105" s="5">
        <v>2416</v>
      </c>
      <c r="U105" s="5">
        <v>29</v>
      </c>
      <c r="V105" s="5" t="s">
        <v>53</v>
      </c>
      <c r="W105" s="5" t="s">
        <v>53</v>
      </c>
      <c r="X105" s="5" t="s">
        <v>90</v>
      </c>
      <c r="Y105" s="5" t="s">
        <v>893</v>
      </c>
      <c r="Z105" s="5" t="s">
        <v>51</v>
      </c>
      <c r="AA105" s="5" t="s">
        <v>51</v>
      </c>
      <c r="AB105" s="5" t="s">
        <v>51</v>
      </c>
      <c r="AC105" s="5" t="s">
        <v>51</v>
      </c>
      <c r="AD105" s="5" t="s">
        <v>51</v>
      </c>
      <c r="AE105" s="3" t="s">
        <v>51</v>
      </c>
      <c r="AF105" s="3" t="s">
        <v>51</v>
      </c>
      <c r="AG105" s="5" t="s">
        <v>51</v>
      </c>
      <c r="AH105" s="5" t="s">
        <v>51</v>
      </c>
      <c r="AI105" s="5" t="s">
        <v>894</v>
      </c>
      <c r="AJ105" s="3" t="s">
        <v>54</v>
      </c>
      <c r="AK105" s="3" t="s">
        <v>54</v>
      </c>
      <c r="AL105" s="3" t="s">
        <v>54</v>
      </c>
      <c r="AM105" s="3" t="s">
        <v>53</v>
      </c>
      <c r="AN105" s="3" t="s">
        <v>54</v>
      </c>
      <c r="AO105" s="3" t="s">
        <v>54</v>
      </c>
      <c r="AP105" s="4" t="s">
        <v>54</v>
      </c>
      <c r="AQ105" s="4" t="s">
        <v>54</v>
      </c>
    </row>
    <row r="106" spans="1:43" ht="34" customHeight="1" x14ac:dyDescent="0.35">
      <c r="A106" s="12" t="s">
        <v>895</v>
      </c>
      <c r="B106" s="5" t="s">
        <v>896</v>
      </c>
      <c r="C106" s="5" t="s">
        <v>897</v>
      </c>
      <c r="D106" s="5" t="s">
        <v>898</v>
      </c>
      <c r="E106" s="5"/>
      <c r="F106" s="5"/>
      <c r="G106" s="5" t="s">
        <v>899</v>
      </c>
      <c r="H106" s="5" t="e" vm="96">
        <v>#VALUE!</v>
      </c>
      <c r="I106" s="5" t="s">
        <v>49</v>
      </c>
      <c r="J106" s="5" t="s">
        <v>900</v>
      </c>
      <c r="K106" s="5">
        <v>154.16</v>
      </c>
      <c r="L106" s="5" t="s">
        <v>51</v>
      </c>
      <c r="M106" s="5" t="s">
        <v>51</v>
      </c>
      <c r="N106" s="5" t="s">
        <v>51</v>
      </c>
      <c r="O106" s="5" t="s">
        <v>51</v>
      </c>
      <c r="P106" s="5" t="s">
        <v>51</v>
      </c>
      <c r="Q106" s="5" t="s">
        <v>51</v>
      </c>
      <c r="R106" s="5" t="s">
        <v>51</v>
      </c>
      <c r="S106" s="5" t="s">
        <v>901</v>
      </c>
      <c r="T106" s="5">
        <v>1706</v>
      </c>
      <c r="U106" s="5">
        <v>11</v>
      </c>
      <c r="V106" s="5" t="s">
        <v>54</v>
      </c>
      <c r="W106" s="5" t="s">
        <v>53</v>
      </c>
      <c r="X106" s="5" t="s">
        <v>51</v>
      </c>
      <c r="Y106" s="5" t="s">
        <v>51</v>
      </c>
      <c r="Z106" s="5" t="s">
        <v>51</v>
      </c>
      <c r="AA106" s="5" t="s">
        <v>51</v>
      </c>
      <c r="AB106" s="5" t="s">
        <v>51</v>
      </c>
      <c r="AC106" s="5" t="s">
        <v>51</v>
      </c>
      <c r="AD106" s="5" t="s">
        <v>51</v>
      </c>
      <c r="AE106" s="3" t="s">
        <v>51</v>
      </c>
      <c r="AF106" s="3" t="s">
        <v>51</v>
      </c>
      <c r="AG106" s="5" t="s">
        <v>51</v>
      </c>
      <c r="AH106" s="5" t="s">
        <v>51</v>
      </c>
      <c r="AI106" s="5" t="s">
        <v>51</v>
      </c>
      <c r="AJ106" s="3" t="s">
        <v>54</v>
      </c>
      <c r="AK106" s="3" t="s">
        <v>54</v>
      </c>
      <c r="AL106" s="3" t="s">
        <v>54</v>
      </c>
      <c r="AM106" s="3" t="s">
        <v>54</v>
      </c>
      <c r="AN106" s="3" t="s">
        <v>54</v>
      </c>
      <c r="AO106" s="3" t="s">
        <v>54</v>
      </c>
      <c r="AP106" s="4" t="s">
        <v>54</v>
      </c>
      <c r="AQ106" s="4" t="s">
        <v>54</v>
      </c>
    </row>
    <row r="107" spans="1:43" ht="58" x14ac:dyDescent="0.35">
      <c r="A107" s="12" t="s">
        <v>902</v>
      </c>
      <c r="B107" s="5" t="s">
        <v>903</v>
      </c>
      <c r="C107" s="5" t="s">
        <v>904</v>
      </c>
      <c r="D107" s="5" t="s">
        <v>905</v>
      </c>
      <c r="E107" s="5"/>
      <c r="F107" s="5"/>
      <c r="G107" s="5" t="s">
        <v>906</v>
      </c>
      <c r="H107" s="5" t="e" vm="97">
        <v>#VALUE!</v>
      </c>
      <c r="I107" s="5" t="s">
        <v>49</v>
      </c>
      <c r="J107" s="5" t="s">
        <v>907</v>
      </c>
      <c r="K107" s="5">
        <v>162.13999999999999</v>
      </c>
      <c r="L107" s="5" t="s">
        <v>51</v>
      </c>
      <c r="M107" s="5" t="s">
        <v>51</v>
      </c>
      <c r="N107" s="5" t="s">
        <v>51</v>
      </c>
      <c r="O107" s="5" t="s">
        <v>51</v>
      </c>
      <c r="P107" s="5" t="s">
        <v>51</v>
      </c>
      <c r="Q107" s="5" t="s">
        <v>51</v>
      </c>
      <c r="R107" s="5" t="s">
        <v>51</v>
      </c>
      <c r="S107" s="5" t="s">
        <v>595</v>
      </c>
      <c r="T107" s="5">
        <v>3</v>
      </c>
      <c r="U107" s="5">
        <v>1</v>
      </c>
      <c r="V107" s="5" t="s">
        <v>54</v>
      </c>
      <c r="W107" s="5" t="s">
        <v>54</v>
      </c>
      <c r="X107" s="5" t="s">
        <v>51</v>
      </c>
      <c r="Y107" s="5" t="s">
        <v>51</v>
      </c>
      <c r="Z107" s="5" t="s">
        <v>51</v>
      </c>
      <c r="AA107" s="5" t="s">
        <v>51</v>
      </c>
      <c r="AB107" s="5" t="s">
        <v>51</v>
      </c>
      <c r="AC107" s="5" t="s">
        <v>51</v>
      </c>
      <c r="AD107" s="5" t="s">
        <v>51</v>
      </c>
      <c r="AE107" s="3" t="s">
        <v>51</v>
      </c>
      <c r="AF107" s="3" t="s">
        <v>51</v>
      </c>
      <c r="AG107" s="5" t="s">
        <v>51</v>
      </c>
      <c r="AH107" s="5" t="s">
        <v>51</v>
      </c>
      <c r="AI107" s="5" t="s">
        <v>51</v>
      </c>
      <c r="AJ107" s="3" t="s">
        <v>54</v>
      </c>
      <c r="AK107" s="3" t="s">
        <v>54</v>
      </c>
      <c r="AL107" s="3" t="s">
        <v>54</v>
      </c>
      <c r="AM107" s="3" t="s">
        <v>54</v>
      </c>
      <c r="AN107" s="3" t="s">
        <v>54</v>
      </c>
      <c r="AO107" s="3" t="s">
        <v>54</v>
      </c>
      <c r="AP107" s="4" t="s">
        <v>54</v>
      </c>
      <c r="AQ107" s="4" t="s">
        <v>54</v>
      </c>
    </row>
    <row r="108" spans="1:43" ht="145" x14ac:dyDescent="0.35">
      <c r="A108" s="12" t="s">
        <v>908</v>
      </c>
      <c r="B108" s="5" t="s">
        <v>909</v>
      </c>
      <c r="C108" s="5" t="s">
        <v>910</v>
      </c>
      <c r="D108" s="5" t="s">
        <v>911</v>
      </c>
      <c r="E108" s="5"/>
      <c r="F108" s="5"/>
      <c r="G108" s="5" t="s">
        <v>912</v>
      </c>
      <c r="H108" s="5" t="e" vm="98">
        <v>#VALUE!</v>
      </c>
      <c r="I108" s="5" t="s">
        <v>49</v>
      </c>
      <c r="J108" s="5" t="s">
        <v>913</v>
      </c>
      <c r="K108" s="5">
        <v>164.2</v>
      </c>
      <c r="L108" s="5" t="s">
        <v>51</v>
      </c>
      <c r="M108" s="5" t="s">
        <v>51</v>
      </c>
      <c r="N108" s="5" t="s">
        <v>51</v>
      </c>
      <c r="O108" s="5" t="s">
        <v>51</v>
      </c>
      <c r="P108" s="5" t="s">
        <v>51</v>
      </c>
      <c r="Q108" s="5" t="s">
        <v>51</v>
      </c>
      <c r="R108" s="5" t="s">
        <v>51</v>
      </c>
      <c r="S108" s="5" t="s">
        <v>914</v>
      </c>
      <c r="T108" s="5">
        <v>2804</v>
      </c>
      <c r="U108" s="5">
        <v>27</v>
      </c>
      <c r="V108" s="5" t="s">
        <v>53</v>
      </c>
      <c r="W108" s="5" t="s">
        <v>54</v>
      </c>
      <c r="X108" s="5" t="s">
        <v>90</v>
      </c>
      <c r="Y108" s="5" t="s">
        <v>51</v>
      </c>
      <c r="Z108" s="5" t="s">
        <v>51</v>
      </c>
      <c r="AA108" s="5" t="s">
        <v>51</v>
      </c>
      <c r="AB108" s="5" t="s">
        <v>51</v>
      </c>
      <c r="AC108" s="5" t="s">
        <v>51</v>
      </c>
      <c r="AD108" s="5" t="s">
        <v>51</v>
      </c>
      <c r="AE108" s="3" t="s">
        <v>51</v>
      </c>
      <c r="AF108" s="3" t="s">
        <v>51</v>
      </c>
      <c r="AG108" s="5" t="s">
        <v>51</v>
      </c>
      <c r="AH108" s="5" t="s">
        <v>51</v>
      </c>
      <c r="AI108" s="5" t="s">
        <v>915</v>
      </c>
      <c r="AJ108" s="3" t="s">
        <v>54</v>
      </c>
      <c r="AK108" s="3" t="s">
        <v>54</v>
      </c>
      <c r="AL108" s="3" t="s">
        <v>54</v>
      </c>
      <c r="AM108" s="3" t="s">
        <v>53</v>
      </c>
      <c r="AN108" s="3" t="s">
        <v>54</v>
      </c>
      <c r="AO108" s="3" t="s">
        <v>54</v>
      </c>
      <c r="AP108" s="4" t="s">
        <v>54</v>
      </c>
      <c r="AQ108" s="4" t="s">
        <v>53</v>
      </c>
    </row>
    <row r="109" spans="1:43" ht="58" x14ac:dyDescent="0.35">
      <c r="A109" s="12" t="s">
        <v>916</v>
      </c>
      <c r="B109" s="5" t="s">
        <v>917</v>
      </c>
      <c r="C109" s="5" t="s">
        <v>918</v>
      </c>
      <c r="D109" s="5" t="s">
        <v>919</v>
      </c>
      <c r="E109" s="5"/>
      <c r="F109" s="5"/>
      <c r="G109" s="5" t="s">
        <v>920</v>
      </c>
      <c r="H109" s="5" t="e" vm="99">
        <v>#VALUE!</v>
      </c>
      <c r="I109" s="5" t="s">
        <v>49</v>
      </c>
      <c r="J109" s="5" t="s">
        <v>921</v>
      </c>
      <c r="K109" s="5">
        <v>168.14</v>
      </c>
      <c r="L109" s="5" t="s">
        <v>51</v>
      </c>
      <c r="M109" s="5" t="s">
        <v>51</v>
      </c>
      <c r="N109" s="5" t="s">
        <v>51</v>
      </c>
      <c r="O109" s="5" t="s">
        <v>51</v>
      </c>
      <c r="P109" s="5" t="s">
        <v>51</v>
      </c>
      <c r="Q109" s="5" t="s">
        <v>51</v>
      </c>
      <c r="R109" s="5" t="s">
        <v>51</v>
      </c>
      <c r="S109" s="5" t="s">
        <v>922</v>
      </c>
      <c r="T109" s="5">
        <f>97+28+4+1+1+1+1+1</f>
        <v>134</v>
      </c>
      <c r="U109" s="5">
        <v>8</v>
      </c>
      <c r="V109" s="5" t="s">
        <v>54</v>
      </c>
      <c r="W109" s="5" t="s">
        <v>53</v>
      </c>
      <c r="X109" s="5" t="s">
        <v>51</v>
      </c>
      <c r="Y109" s="5" t="s">
        <v>51</v>
      </c>
      <c r="Z109" s="5" t="s">
        <v>51</v>
      </c>
      <c r="AA109" s="5" t="s">
        <v>51</v>
      </c>
      <c r="AB109" s="5" t="s">
        <v>51</v>
      </c>
      <c r="AC109" s="5" t="s">
        <v>51</v>
      </c>
      <c r="AD109" s="5" t="s">
        <v>51</v>
      </c>
      <c r="AE109" s="3" t="s">
        <v>51</v>
      </c>
      <c r="AF109" s="3" t="s">
        <v>51</v>
      </c>
      <c r="AG109" s="5" t="s">
        <v>51</v>
      </c>
      <c r="AH109" s="5" t="s">
        <v>51</v>
      </c>
      <c r="AI109" s="5" t="s">
        <v>51</v>
      </c>
      <c r="AJ109" s="3" t="s">
        <v>54</v>
      </c>
      <c r="AK109" s="3" t="s">
        <v>54</v>
      </c>
      <c r="AL109" s="3" t="s">
        <v>54</v>
      </c>
      <c r="AM109" s="3" t="s">
        <v>54</v>
      </c>
      <c r="AN109" s="3" t="s">
        <v>54</v>
      </c>
      <c r="AO109" s="3" t="s">
        <v>54</v>
      </c>
      <c r="AP109" s="4" t="s">
        <v>54</v>
      </c>
      <c r="AQ109" s="4" t="s">
        <v>54</v>
      </c>
    </row>
    <row r="110" spans="1:43" ht="43.5" x14ac:dyDescent="0.35">
      <c r="A110" s="12" t="s">
        <v>923</v>
      </c>
      <c r="B110" s="5" t="s">
        <v>924</v>
      </c>
      <c r="C110" s="5" t="s">
        <v>925</v>
      </c>
      <c r="D110" s="5" t="s">
        <v>926</v>
      </c>
      <c r="E110" s="5"/>
      <c r="F110" s="5"/>
      <c r="G110" s="5" t="s">
        <v>927</v>
      </c>
      <c r="H110" s="5" t="e" vm="100">
        <v>#VALUE!</v>
      </c>
      <c r="I110" s="5" t="s">
        <v>49</v>
      </c>
      <c r="J110" s="5" t="s">
        <v>928</v>
      </c>
      <c r="K110" s="5">
        <v>144.55000000000001</v>
      </c>
      <c r="L110" s="5" t="s">
        <v>51</v>
      </c>
      <c r="M110" s="5" t="s">
        <v>51</v>
      </c>
      <c r="N110" s="5" t="s">
        <v>51</v>
      </c>
      <c r="O110" s="5" t="s">
        <v>51</v>
      </c>
      <c r="P110" s="5" t="s">
        <v>430</v>
      </c>
      <c r="Q110" s="5" t="s">
        <v>51</v>
      </c>
      <c r="R110" s="5" t="s">
        <v>51</v>
      </c>
      <c r="S110" s="5" t="s">
        <v>929</v>
      </c>
      <c r="T110" s="5">
        <v>3</v>
      </c>
      <c r="U110" s="5">
        <v>2</v>
      </c>
      <c r="V110" s="5" t="s">
        <v>54</v>
      </c>
      <c r="W110" s="5" t="s">
        <v>54</v>
      </c>
      <c r="X110" s="5" t="s">
        <v>51</v>
      </c>
      <c r="Y110" s="5" t="s">
        <v>51</v>
      </c>
      <c r="Z110" s="5" t="s">
        <v>51</v>
      </c>
      <c r="AA110" s="5" t="s">
        <v>51</v>
      </c>
      <c r="AB110" s="5" t="s">
        <v>51</v>
      </c>
      <c r="AC110" s="5" t="s">
        <v>51</v>
      </c>
      <c r="AD110" s="5" t="s">
        <v>51</v>
      </c>
      <c r="AE110" s="3" t="s">
        <v>51</v>
      </c>
      <c r="AF110" s="3" t="s">
        <v>51</v>
      </c>
      <c r="AG110" s="5" t="s">
        <v>51</v>
      </c>
      <c r="AH110" s="5" t="s">
        <v>51</v>
      </c>
      <c r="AI110" s="5" t="s">
        <v>51</v>
      </c>
      <c r="AJ110" s="3" t="s">
        <v>54</v>
      </c>
      <c r="AK110" s="3" t="s">
        <v>54</v>
      </c>
      <c r="AL110" s="3" t="s">
        <v>54</v>
      </c>
      <c r="AM110" s="3" t="s">
        <v>53</v>
      </c>
      <c r="AN110" s="3" t="s">
        <v>54</v>
      </c>
      <c r="AO110" s="3" t="s">
        <v>54</v>
      </c>
      <c r="AP110" s="4" t="s">
        <v>54</v>
      </c>
      <c r="AQ110" s="4" t="s">
        <v>54</v>
      </c>
    </row>
    <row r="111" spans="1:43" ht="72.5" x14ac:dyDescent="0.35">
      <c r="A111" s="12" t="s">
        <v>930</v>
      </c>
      <c r="B111" s="5" t="s">
        <v>931</v>
      </c>
      <c r="C111" s="5" t="s">
        <v>932</v>
      </c>
      <c r="D111" s="5" t="s">
        <v>933</v>
      </c>
      <c r="E111" s="5"/>
      <c r="F111" s="5"/>
      <c r="G111" s="5" t="s">
        <v>934</v>
      </c>
      <c r="H111" s="5" t="e" vm="101">
        <v>#VALUE!</v>
      </c>
      <c r="I111" s="5" t="s">
        <v>49</v>
      </c>
      <c r="J111" s="5" t="s">
        <v>935</v>
      </c>
      <c r="K111" s="5">
        <v>179.17</v>
      </c>
      <c r="L111" s="5" t="s">
        <v>51</v>
      </c>
      <c r="M111" s="5" t="s">
        <v>51</v>
      </c>
      <c r="N111" s="5" t="s">
        <v>51</v>
      </c>
      <c r="O111" s="5" t="s">
        <v>51</v>
      </c>
      <c r="P111" s="5" t="s">
        <v>51</v>
      </c>
      <c r="Q111" s="5" t="s">
        <v>51</v>
      </c>
      <c r="R111" s="5" t="s">
        <v>51</v>
      </c>
      <c r="S111" s="5" t="s">
        <v>595</v>
      </c>
      <c r="T111" s="5">
        <v>5</v>
      </c>
      <c r="U111" s="5">
        <v>1</v>
      </c>
      <c r="V111" s="5" t="s">
        <v>54</v>
      </c>
      <c r="W111" s="5" t="s">
        <v>54</v>
      </c>
      <c r="X111" s="5" t="s">
        <v>51</v>
      </c>
      <c r="Y111" s="5" t="s">
        <v>51</v>
      </c>
      <c r="Z111" s="5" t="s">
        <v>51</v>
      </c>
      <c r="AA111" s="5" t="s">
        <v>51</v>
      </c>
      <c r="AB111" s="5" t="s">
        <v>51</v>
      </c>
      <c r="AC111" s="5" t="s">
        <v>51</v>
      </c>
      <c r="AD111" s="5" t="s">
        <v>51</v>
      </c>
      <c r="AE111" s="3" t="s">
        <v>51</v>
      </c>
      <c r="AF111" s="3" t="s">
        <v>51</v>
      </c>
      <c r="AG111" s="5" t="s">
        <v>51</v>
      </c>
      <c r="AH111" s="5" t="s">
        <v>51</v>
      </c>
      <c r="AI111" s="5" t="s">
        <v>51</v>
      </c>
      <c r="AJ111" s="3" t="s">
        <v>54</v>
      </c>
      <c r="AK111" s="3" t="s">
        <v>54</v>
      </c>
      <c r="AL111" s="3" t="s">
        <v>54</v>
      </c>
      <c r="AM111" s="3" t="s">
        <v>54</v>
      </c>
      <c r="AN111" s="3" t="s">
        <v>54</v>
      </c>
      <c r="AO111" s="3" t="s">
        <v>54</v>
      </c>
      <c r="AP111" s="4" t="s">
        <v>54</v>
      </c>
      <c r="AQ111" s="4" t="s">
        <v>54</v>
      </c>
    </row>
    <row r="112" spans="1:43" ht="72.5" x14ac:dyDescent="0.35">
      <c r="A112" s="12" t="s">
        <v>936</v>
      </c>
      <c r="B112" s="5" t="s">
        <v>937</v>
      </c>
      <c r="C112" s="5" t="s">
        <v>938</v>
      </c>
      <c r="D112" s="5" t="s">
        <v>939</v>
      </c>
      <c r="E112" s="5" t="s">
        <v>940</v>
      </c>
      <c r="F112" s="5"/>
      <c r="G112" s="5" t="s">
        <v>668</v>
      </c>
      <c r="H112" s="5" t="s">
        <v>51</v>
      </c>
      <c r="I112" s="5" t="s">
        <v>49</v>
      </c>
      <c r="J112" s="5" t="s">
        <v>941</v>
      </c>
      <c r="K112" s="5">
        <v>182.17</v>
      </c>
      <c r="L112" s="5" t="s">
        <v>51</v>
      </c>
      <c r="M112" s="5" t="s">
        <v>51</v>
      </c>
      <c r="N112" s="5" t="s">
        <v>51</v>
      </c>
      <c r="O112" s="5" t="s">
        <v>51</v>
      </c>
      <c r="P112" s="5" t="s">
        <v>51</v>
      </c>
      <c r="Q112" s="5" t="s">
        <v>51</v>
      </c>
      <c r="R112" s="5" t="s">
        <v>51</v>
      </c>
      <c r="S112" s="5" t="s">
        <v>595</v>
      </c>
      <c r="T112" s="5">
        <v>31</v>
      </c>
      <c r="U112" s="5">
        <v>1</v>
      </c>
      <c r="V112" s="5" t="s">
        <v>54</v>
      </c>
      <c r="W112" s="5" t="s">
        <v>54</v>
      </c>
      <c r="X112" s="5" t="s">
        <v>51</v>
      </c>
      <c r="Y112" s="5" t="s">
        <v>51</v>
      </c>
      <c r="Z112" s="5" t="s">
        <v>51</v>
      </c>
      <c r="AA112" s="5" t="s">
        <v>51</v>
      </c>
      <c r="AB112" s="5" t="s">
        <v>51</v>
      </c>
      <c r="AC112" s="5" t="s">
        <v>51</v>
      </c>
      <c r="AD112" s="5" t="s">
        <v>51</v>
      </c>
      <c r="AE112" s="3" t="s">
        <v>51</v>
      </c>
      <c r="AF112" s="3" t="s">
        <v>51</v>
      </c>
      <c r="AG112" s="5" t="s">
        <v>51</v>
      </c>
      <c r="AH112" s="5" t="s">
        <v>51</v>
      </c>
      <c r="AI112" s="5" t="s">
        <v>93</v>
      </c>
      <c r="AJ112" s="3" t="s">
        <v>54</v>
      </c>
      <c r="AK112" s="3" t="s">
        <v>54</v>
      </c>
      <c r="AL112" s="3" t="s">
        <v>54</v>
      </c>
      <c r="AM112" s="3" t="s">
        <v>54</v>
      </c>
      <c r="AN112" s="3" t="s">
        <v>54</v>
      </c>
      <c r="AO112" s="3" t="s">
        <v>54</v>
      </c>
      <c r="AP112" s="4" t="s">
        <v>54</v>
      </c>
      <c r="AQ112" s="4" t="s">
        <v>54</v>
      </c>
    </row>
    <row r="113" spans="1:43" ht="32.5" customHeight="1" x14ac:dyDescent="0.35">
      <c r="A113" s="12" t="s">
        <v>942</v>
      </c>
      <c r="B113" s="5" t="s">
        <v>943</v>
      </c>
      <c r="C113" s="5" t="s">
        <v>944</v>
      </c>
      <c r="D113" s="5" t="s">
        <v>945</v>
      </c>
      <c r="E113" s="5"/>
      <c r="F113" s="5"/>
      <c r="G113" s="5" t="s">
        <v>946</v>
      </c>
      <c r="H113" s="5" t="e" vm="102">
        <v>#VALUE!</v>
      </c>
      <c r="I113" s="5" t="s">
        <v>49</v>
      </c>
      <c r="J113" s="5" t="s">
        <v>947</v>
      </c>
      <c r="K113" s="5">
        <v>136.19</v>
      </c>
      <c r="L113" s="5" t="s">
        <v>51</v>
      </c>
      <c r="M113" s="5" t="s">
        <v>51</v>
      </c>
      <c r="N113" s="5" t="s">
        <v>51</v>
      </c>
      <c r="O113" s="5" t="s">
        <v>51</v>
      </c>
      <c r="P113" s="5" t="s">
        <v>51</v>
      </c>
      <c r="Q113" s="5" t="s">
        <v>51</v>
      </c>
      <c r="R113" s="5" t="s">
        <v>51</v>
      </c>
      <c r="S113" s="5" t="s">
        <v>948</v>
      </c>
      <c r="T113" s="5">
        <f>234+38+18+11+4+1</f>
        <v>306</v>
      </c>
      <c r="U113" s="5">
        <v>6</v>
      </c>
      <c r="V113" s="5" t="s">
        <v>54</v>
      </c>
      <c r="W113" s="5" t="s">
        <v>54</v>
      </c>
      <c r="X113" s="5" t="s">
        <v>51</v>
      </c>
      <c r="Y113" s="5" t="s">
        <v>51</v>
      </c>
      <c r="Z113" s="5" t="s">
        <v>51</v>
      </c>
      <c r="AA113" s="5" t="s">
        <v>51</v>
      </c>
      <c r="AB113" s="5" t="s">
        <v>51</v>
      </c>
      <c r="AC113" s="5" t="s">
        <v>51</v>
      </c>
      <c r="AD113" s="5" t="s">
        <v>51</v>
      </c>
      <c r="AE113" s="3" t="s">
        <v>51</v>
      </c>
      <c r="AF113" s="3" t="s">
        <v>51</v>
      </c>
      <c r="AG113" s="5" t="s">
        <v>51</v>
      </c>
      <c r="AH113" s="5" t="s">
        <v>51</v>
      </c>
      <c r="AI113" s="5" t="s">
        <v>51</v>
      </c>
      <c r="AJ113" s="3" t="s">
        <v>54</v>
      </c>
      <c r="AK113" s="3" t="s">
        <v>54</v>
      </c>
      <c r="AL113" s="3" t="s">
        <v>54</v>
      </c>
      <c r="AM113" s="3" t="s">
        <v>54</v>
      </c>
      <c r="AN113" s="3" t="s">
        <v>54</v>
      </c>
      <c r="AO113" s="3" t="s">
        <v>54</v>
      </c>
      <c r="AP113" s="4" t="s">
        <v>54</v>
      </c>
      <c r="AQ113" s="4" t="s">
        <v>54</v>
      </c>
    </row>
    <row r="114" spans="1:43" ht="58" x14ac:dyDescent="0.35">
      <c r="A114" s="12" t="s">
        <v>949</v>
      </c>
      <c r="B114" s="5" t="s">
        <v>950</v>
      </c>
      <c r="C114" s="5" t="s">
        <v>951</v>
      </c>
      <c r="D114" s="5" t="s">
        <v>952</v>
      </c>
      <c r="E114" s="5"/>
      <c r="F114" s="5"/>
      <c r="G114" s="5" t="s">
        <v>946</v>
      </c>
      <c r="H114" s="5" t="e" vm="103">
        <v>#VALUE!</v>
      </c>
      <c r="I114" s="5" t="s">
        <v>49</v>
      </c>
      <c r="J114" s="5" t="s">
        <v>953</v>
      </c>
      <c r="K114" s="5">
        <v>136.19</v>
      </c>
      <c r="L114" s="5" t="s">
        <v>51</v>
      </c>
      <c r="M114" s="5" t="s">
        <v>51</v>
      </c>
      <c r="N114" s="5" t="s">
        <v>51</v>
      </c>
      <c r="O114" s="5" t="s">
        <v>51</v>
      </c>
      <c r="P114" s="5" t="s">
        <v>51</v>
      </c>
      <c r="Q114" s="5" t="s">
        <v>51</v>
      </c>
      <c r="R114" s="5" t="s">
        <v>51</v>
      </c>
      <c r="S114" s="5" t="s">
        <v>954</v>
      </c>
      <c r="T114" s="5">
        <f>38+25+4</f>
        <v>67</v>
      </c>
      <c r="U114" s="5">
        <v>3</v>
      </c>
      <c r="V114" s="5" t="s">
        <v>54</v>
      </c>
      <c r="W114" s="5" t="s">
        <v>54</v>
      </c>
      <c r="X114" s="5" t="s">
        <v>51</v>
      </c>
      <c r="Y114" s="5" t="s">
        <v>51</v>
      </c>
      <c r="Z114" s="5" t="s">
        <v>51</v>
      </c>
      <c r="AA114" s="5" t="s">
        <v>51</v>
      </c>
      <c r="AB114" s="5" t="s">
        <v>51</v>
      </c>
      <c r="AC114" s="5" t="s">
        <v>51</v>
      </c>
      <c r="AD114" s="5" t="s">
        <v>51</v>
      </c>
      <c r="AE114" s="3" t="s">
        <v>51</v>
      </c>
      <c r="AF114" s="3" t="s">
        <v>51</v>
      </c>
      <c r="AG114" s="5" t="s">
        <v>51</v>
      </c>
      <c r="AH114" s="5" t="s">
        <v>51</v>
      </c>
      <c r="AI114" s="5" t="s">
        <v>51</v>
      </c>
      <c r="AJ114" s="3" t="s">
        <v>54</v>
      </c>
      <c r="AK114" s="3" t="s">
        <v>54</v>
      </c>
      <c r="AL114" s="3" t="s">
        <v>54</v>
      </c>
      <c r="AM114" s="3" t="s">
        <v>53</v>
      </c>
      <c r="AN114" s="3" t="s">
        <v>54</v>
      </c>
      <c r="AO114" s="3" t="s">
        <v>54</v>
      </c>
      <c r="AP114" s="4" t="s">
        <v>54</v>
      </c>
      <c r="AQ114" s="4" t="s">
        <v>54</v>
      </c>
    </row>
    <row r="115" spans="1:43" ht="101.5" x14ac:dyDescent="0.35">
      <c r="A115" s="12" t="s">
        <v>955</v>
      </c>
      <c r="B115" s="5" t="s">
        <v>956</v>
      </c>
      <c r="C115" s="5" t="s">
        <v>957</v>
      </c>
      <c r="D115" s="5" t="s">
        <v>958</v>
      </c>
      <c r="E115" s="5"/>
      <c r="F115" s="5"/>
      <c r="G115" s="5" t="s">
        <v>946</v>
      </c>
      <c r="H115" s="5" t="e" vm="104">
        <v>#VALUE!</v>
      </c>
      <c r="I115" s="5" t="s">
        <v>49</v>
      </c>
      <c r="J115" s="5" t="s">
        <v>959</v>
      </c>
      <c r="K115" s="5">
        <v>136.19</v>
      </c>
      <c r="L115" s="5" t="s">
        <v>51</v>
      </c>
      <c r="M115" s="5" t="s">
        <v>51</v>
      </c>
      <c r="N115" s="5" t="s">
        <v>51</v>
      </c>
      <c r="O115" s="5" t="s">
        <v>51</v>
      </c>
      <c r="P115" s="5" t="s">
        <v>51</v>
      </c>
      <c r="Q115" s="5" t="s">
        <v>51</v>
      </c>
      <c r="R115" s="5" t="s">
        <v>51</v>
      </c>
      <c r="S115" s="5" t="s">
        <v>960</v>
      </c>
      <c r="T115" s="5">
        <f>1311+78+38+11+4+1+1+1</f>
        <v>1445</v>
      </c>
      <c r="U115" s="5">
        <v>8</v>
      </c>
      <c r="V115" s="5" t="s">
        <v>54</v>
      </c>
      <c r="W115" s="5" t="s">
        <v>54</v>
      </c>
      <c r="X115" s="5" t="s">
        <v>51</v>
      </c>
      <c r="Y115" s="5" t="s">
        <v>51</v>
      </c>
      <c r="Z115" s="5" t="s">
        <v>51</v>
      </c>
      <c r="AA115" s="5" t="s">
        <v>51</v>
      </c>
      <c r="AB115" s="5" t="s">
        <v>51</v>
      </c>
      <c r="AC115" s="5" t="s">
        <v>51</v>
      </c>
      <c r="AD115" s="5" t="s">
        <v>51</v>
      </c>
      <c r="AE115" s="3" t="s">
        <v>51</v>
      </c>
      <c r="AF115" s="3" t="s">
        <v>51</v>
      </c>
      <c r="AG115" s="5" t="s">
        <v>51</v>
      </c>
      <c r="AH115" s="5" t="s">
        <v>51</v>
      </c>
      <c r="AI115" s="5" t="s">
        <v>51</v>
      </c>
      <c r="AJ115" s="3" t="s">
        <v>54</v>
      </c>
      <c r="AK115" s="3" t="s">
        <v>54</v>
      </c>
      <c r="AL115" s="3" t="s">
        <v>54</v>
      </c>
      <c r="AM115" s="3" t="s">
        <v>53</v>
      </c>
      <c r="AN115" s="3" t="s">
        <v>54</v>
      </c>
      <c r="AO115" s="3" t="s">
        <v>54</v>
      </c>
      <c r="AP115" s="4" t="s">
        <v>54</v>
      </c>
      <c r="AQ115" s="4" t="s">
        <v>54</v>
      </c>
    </row>
    <row r="116" spans="1:43" ht="130.5" x14ac:dyDescent="0.35">
      <c r="A116" s="12" t="s">
        <v>961</v>
      </c>
      <c r="B116" s="5" t="s">
        <v>962</v>
      </c>
      <c r="C116" s="5" t="s">
        <v>963</v>
      </c>
      <c r="D116" s="5" t="s">
        <v>964</v>
      </c>
      <c r="E116" s="5"/>
      <c r="F116" s="5"/>
      <c r="G116" s="5" t="s">
        <v>965</v>
      </c>
      <c r="H116" s="5" t="e" vm="105">
        <v>#VALUE!</v>
      </c>
      <c r="I116" s="5" t="s">
        <v>49</v>
      </c>
      <c r="J116" s="5" t="s">
        <v>966</v>
      </c>
      <c r="K116" s="5">
        <v>108.14</v>
      </c>
      <c r="L116" s="5" t="s">
        <v>51</v>
      </c>
      <c r="M116" s="5" t="s">
        <v>51</v>
      </c>
      <c r="N116" s="5" t="s">
        <v>51</v>
      </c>
      <c r="O116" s="5" t="s">
        <v>967</v>
      </c>
      <c r="P116" s="5" t="s">
        <v>51</v>
      </c>
      <c r="Q116" s="5" t="s">
        <v>51</v>
      </c>
      <c r="R116" s="5" t="s">
        <v>69</v>
      </c>
      <c r="S116" s="5" t="s">
        <v>968</v>
      </c>
      <c r="T116" s="5">
        <v>3009</v>
      </c>
      <c r="U116" s="5">
        <v>25</v>
      </c>
      <c r="V116" s="5" t="s">
        <v>53</v>
      </c>
      <c r="W116" s="5" t="s">
        <v>53</v>
      </c>
      <c r="X116" s="5" t="s">
        <v>149</v>
      </c>
      <c r="Y116" s="5" t="s">
        <v>969</v>
      </c>
      <c r="Z116" s="5" t="s">
        <v>51</v>
      </c>
      <c r="AA116" s="5" t="s">
        <v>51</v>
      </c>
      <c r="AB116" s="5" t="s">
        <v>51</v>
      </c>
      <c r="AC116" s="5" t="s">
        <v>51</v>
      </c>
      <c r="AD116" s="5" t="s">
        <v>51</v>
      </c>
      <c r="AE116" s="3" t="s">
        <v>51</v>
      </c>
      <c r="AF116" s="3" t="s">
        <v>51</v>
      </c>
      <c r="AG116" s="5" t="s">
        <v>51</v>
      </c>
      <c r="AH116" s="5" t="s">
        <v>51</v>
      </c>
      <c r="AI116" s="5" t="s">
        <v>328</v>
      </c>
      <c r="AJ116" s="3" t="s">
        <v>54</v>
      </c>
      <c r="AK116" s="3" t="s">
        <v>54</v>
      </c>
      <c r="AL116" s="3" t="s">
        <v>54</v>
      </c>
      <c r="AM116" s="3" t="s">
        <v>53</v>
      </c>
      <c r="AN116" s="3" t="s">
        <v>54</v>
      </c>
      <c r="AO116" s="3" t="s">
        <v>54</v>
      </c>
      <c r="AP116" s="4" t="s">
        <v>54</v>
      </c>
      <c r="AQ116" s="4" t="s">
        <v>53</v>
      </c>
    </row>
    <row r="117" spans="1:43" ht="40" customHeight="1" x14ac:dyDescent="0.35">
      <c r="A117" s="12" t="s">
        <v>970</v>
      </c>
      <c r="B117" s="5" t="s">
        <v>971</v>
      </c>
      <c r="C117" s="5" t="s">
        <v>972</v>
      </c>
      <c r="D117" s="5" t="s">
        <v>973</v>
      </c>
      <c r="E117" s="5"/>
      <c r="F117" s="5"/>
      <c r="G117" s="5" t="s">
        <v>965</v>
      </c>
      <c r="H117" s="5" t="e" vm="106">
        <v>#VALUE!</v>
      </c>
      <c r="I117" s="5" t="s">
        <v>49</v>
      </c>
      <c r="J117" s="5" t="s">
        <v>974</v>
      </c>
      <c r="K117" s="5">
        <v>108.14</v>
      </c>
      <c r="L117" s="5" t="s">
        <v>51</v>
      </c>
      <c r="M117" s="5" t="s">
        <v>51</v>
      </c>
      <c r="N117" s="5" t="s">
        <v>51</v>
      </c>
      <c r="O117" s="5" t="s">
        <v>967</v>
      </c>
      <c r="P117" s="5" t="s">
        <v>51</v>
      </c>
      <c r="Q117" s="5" t="s">
        <v>51</v>
      </c>
      <c r="R117" s="5" t="s">
        <v>69</v>
      </c>
      <c r="S117" s="5" t="s">
        <v>975</v>
      </c>
      <c r="T117" s="5">
        <v>2793</v>
      </c>
      <c r="U117" s="5">
        <v>21</v>
      </c>
      <c r="V117" s="5" t="s">
        <v>53</v>
      </c>
      <c r="W117" s="5" t="s">
        <v>54</v>
      </c>
      <c r="X117" s="5" t="s">
        <v>149</v>
      </c>
      <c r="Y117" s="5" t="s">
        <v>969</v>
      </c>
      <c r="Z117" s="5" t="s">
        <v>51</v>
      </c>
      <c r="AA117" s="5" t="s">
        <v>51</v>
      </c>
      <c r="AB117" s="5" t="s">
        <v>51</v>
      </c>
      <c r="AC117" s="5" t="s">
        <v>51</v>
      </c>
      <c r="AD117" s="5" t="s">
        <v>51</v>
      </c>
      <c r="AE117" s="3" t="s">
        <v>51</v>
      </c>
      <c r="AF117" s="3" t="s">
        <v>51</v>
      </c>
      <c r="AG117" s="5" t="s">
        <v>51</v>
      </c>
      <c r="AH117" s="5" t="s">
        <v>51</v>
      </c>
      <c r="AI117" s="5" t="s">
        <v>976</v>
      </c>
      <c r="AJ117" s="3" t="s">
        <v>54</v>
      </c>
      <c r="AK117" s="3" t="s">
        <v>54</v>
      </c>
      <c r="AL117" s="3" t="s">
        <v>54</v>
      </c>
      <c r="AM117" s="3" t="s">
        <v>53</v>
      </c>
      <c r="AN117" s="3" t="s">
        <v>54</v>
      </c>
      <c r="AO117" s="3" t="s">
        <v>54</v>
      </c>
      <c r="AP117" s="4" t="s">
        <v>54</v>
      </c>
      <c r="AQ117" s="4" t="s">
        <v>54</v>
      </c>
    </row>
    <row r="118" spans="1:43" ht="101.5" x14ac:dyDescent="0.35">
      <c r="A118" s="12" t="s">
        <v>977</v>
      </c>
      <c r="B118" s="5" t="s">
        <v>978</v>
      </c>
      <c r="C118" s="5" t="s">
        <v>979</v>
      </c>
      <c r="D118" s="5" t="s">
        <v>980</v>
      </c>
      <c r="E118" s="5"/>
      <c r="F118" s="5"/>
      <c r="G118" s="5" t="s">
        <v>965</v>
      </c>
      <c r="H118" s="5" t="e" vm="107">
        <v>#VALUE!</v>
      </c>
      <c r="I118" s="5" t="s">
        <v>49</v>
      </c>
      <c r="J118" s="5" t="s">
        <v>981</v>
      </c>
      <c r="K118" s="5">
        <v>108.14</v>
      </c>
      <c r="L118" s="5" t="s">
        <v>51</v>
      </c>
      <c r="M118" s="5" t="s">
        <v>51</v>
      </c>
      <c r="N118" s="5" t="s">
        <v>51</v>
      </c>
      <c r="O118" s="5" t="s">
        <v>967</v>
      </c>
      <c r="P118" s="5" t="s">
        <v>51</v>
      </c>
      <c r="Q118" s="5" t="s">
        <v>51</v>
      </c>
      <c r="R118" s="5" t="s">
        <v>51</v>
      </c>
      <c r="S118" s="5" t="s">
        <v>982</v>
      </c>
      <c r="T118" s="5">
        <v>2728</v>
      </c>
      <c r="U118" s="5">
        <v>22</v>
      </c>
      <c r="V118" s="5" t="s">
        <v>53</v>
      </c>
      <c r="W118" s="5" t="s">
        <v>54</v>
      </c>
      <c r="X118" s="5" t="s">
        <v>149</v>
      </c>
      <c r="Y118" s="5" t="s">
        <v>969</v>
      </c>
      <c r="Z118" s="5" t="s">
        <v>983</v>
      </c>
      <c r="AA118" s="5" t="s">
        <v>51</v>
      </c>
      <c r="AB118" s="5" t="s">
        <v>51</v>
      </c>
      <c r="AC118" s="5" t="s">
        <v>51</v>
      </c>
      <c r="AD118" s="5" t="s">
        <v>51</v>
      </c>
      <c r="AE118" s="3" t="s">
        <v>984</v>
      </c>
      <c r="AF118" s="3" t="s">
        <v>51</v>
      </c>
      <c r="AG118" s="5" t="s">
        <v>51</v>
      </c>
      <c r="AH118" s="5" t="s">
        <v>51</v>
      </c>
      <c r="AI118" s="5" t="s">
        <v>976</v>
      </c>
      <c r="AJ118" s="3" t="s">
        <v>54</v>
      </c>
      <c r="AK118" s="3" t="s">
        <v>54</v>
      </c>
      <c r="AL118" s="3" t="s">
        <v>54</v>
      </c>
      <c r="AM118" s="3" t="s">
        <v>53</v>
      </c>
      <c r="AN118" s="3" t="s">
        <v>54</v>
      </c>
      <c r="AO118" s="3" t="s">
        <v>54</v>
      </c>
      <c r="AP118" s="4" t="s">
        <v>54</v>
      </c>
      <c r="AQ118" s="4" t="s">
        <v>54</v>
      </c>
    </row>
    <row r="119" spans="1:43" ht="72.5" x14ac:dyDescent="0.35">
      <c r="A119" s="12" t="s">
        <v>985</v>
      </c>
      <c r="B119" s="5" t="s">
        <v>986</v>
      </c>
      <c r="C119" s="5" t="s">
        <v>987</v>
      </c>
      <c r="D119" s="5" t="s">
        <v>988</v>
      </c>
      <c r="E119" s="5"/>
      <c r="F119" s="5"/>
      <c r="G119" s="5" t="s">
        <v>989</v>
      </c>
      <c r="H119" s="5" t="e" vm="108">
        <v>#VALUE!</v>
      </c>
      <c r="I119" s="5" t="s">
        <v>49</v>
      </c>
      <c r="J119" s="5" t="s">
        <v>990</v>
      </c>
      <c r="K119" s="5">
        <v>182.17</v>
      </c>
      <c r="L119" s="5" t="s">
        <v>51</v>
      </c>
      <c r="M119" s="5" t="s">
        <v>51</v>
      </c>
      <c r="N119" s="5" t="s">
        <v>51</v>
      </c>
      <c r="O119" s="5" t="s">
        <v>51</v>
      </c>
      <c r="P119" s="5" t="s">
        <v>51</v>
      </c>
      <c r="Q119" s="5" t="s">
        <v>51</v>
      </c>
      <c r="R119" s="5" t="s">
        <v>51</v>
      </c>
      <c r="S119" s="5" t="s">
        <v>991</v>
      </c>
      <c r="T119" s="5">
        <v>1483</v>
      </c>
      <c r="U119" s="5">
        <v>16</v>
      </c>
      <c r="V119" s="5" t="s">
        <v>54</v>
      </c>
      <c r="W119" s="5" t="s">
        <v>53</v>
      </c>
      <c r="X119" s="5" t="s">
        <v>51</v>
      </c>
      <c r="Y119" s="5" t="s">
        <v>51</v>
      </c>
      <c r="Z119" s="5" t="s">
        <v>51</v>
      </c>
      <c r="AA119" s="5" t="s">
        <v>51</v>
      </c>
      <c r="AB119" s="5" t="s">
        <v>51</v>
      </c>
      <c r="AC119" s="5" t="s">
        <v>51</v>
      </c>
      <c r="AD119" s="5" t="s">
        <v>51</v>
      </c>
      <c r="AE119" s="3" t="s">
        <v>51</v>
      </c>
      <c r="AF119" s="3" t="s">
        <v>51</v>
      </c>
      <c r="AG119" s="5" t="s">
        <v>51</v>
      </c>
      <c r="AH119" s="5" t="s">
        <v>51</v>
      </c>
      <c r="AI119" s="5" t="s">
        <v>51</v>
      </c>
      <c r="AJ119" s="3" t="s">
        <v>54</v>
      </c>
      <c r="AK119" s="3" t="s">
        <v>54</v>
      </c>
      <c r="AL119" s="3" t="s">
        <v>54</v>
      </c>
      <c r="AM119" s="3" t="s">
        <v>54</v>
      </c>
      <c r="AN119" s="3" t="s">
        <v>54</v>
      </c>
      <c r="AO119" s="3" t="s">
        <v>54</v>
      </c>
      <c r="AP119" s="4" t="s">
        <v>54</v>
      </c>
      <c r="AQ119" s="4" t="s">
        <v>54</v>
      </c>
    </row>
    <row r="120" spans="1:43" ht="188.5" x14ac:dyDescent="0.35">
      <c r="A120" s="12" t="s">
        <v>992</v>
      </c>
      <c r="B120" s="5" t="s">
        <v>993</v>
      </c>
      <c r="C120" s="5" t="s">
        <v>994</v>
      </c>
      <c r="D120" s="5" t="s">
        <v>995</v>
      </c>
      <c r="E120" s="5"/>
      <c r="F120" s="5"/>
      <c r="G120" s="5" t="s">
        <v>350</v>
      </c>
      <c r="H120" s="5" t="e" vm="109">
        <v>#VALUE!</v>
      </c>
      <c r="I120" s="5" t="s">
        <v>49</v>
      </c>
      <c r="J120" s="5" t="s">
        <v>996</v>
      </c>
      <c r="K120" s="5">
        <v>110.11</v>
      </c>
      <c r="L120" s="5" t="s">
        <v>51</v>
      </c>
      <c r="M120" s="5" t="s">
        <v>51</v>
      </c>
      <c r="N120" s="5" t="s">
        <v>51</v>
      </c>
      <c r="O120" s="5" t="s">
        <v>997</v>
      </c>
      <c r="P120" s="5" t="s">
        <v>51</v>
      </c>
      <c r="Q120" s="5" t="s">
        <v>51</v>
      </c>
      <c r="R120" s="5" t="s">
        <v>51</v>
      </c>
      <c r="S120" s="5" t="s">
        <v>998</v>
      </c>
      <c r="T120" s="5">
        <v>2662</v>
      </c>
      <c r="U120" s="5">
        <v>49</v>
      </c>
      <c r="V120" s="5" t="s">
        <v>53</v>
      </c>
      <c r="W120" s="5" t="s">
        <v>53</v>
      </c>
      <c r="X120" s="5" t="s">
        <v>90</v>
      </c>
      <c r="Y120" s="5" t="s">
        <v>852</v>
      </c>
      <c r="Z120" s="5" t="s">
        <v>999</v>
      </c>
      <c r="AA120" s="5" t="s">
        <v>1000</v>
      </c>
      <c r="AB120" s="5" t="s">
        <v>1001</v>
      </c>
      <c r="AC120" s="5" t="s">
        <v>51</v>
      </c>
      <c r="AD120" s="5" t="s">
        <v>51</v>
      </c>
      <c r="AE120" s="5" t="s">
        <v>1002</v>
      </c>
      <c r="AF120" s="3" t="s">
        <v>51</v>
      </c>
      <c r="AG120" s="5" t="s">
        <v>1003</v>
      </c>
      <c r="AH120" s="5" t="s">
        <v>51</v>
      </c>
      <c r="AI120" s="5" t="s">
        <v>1004</v>
      </c>
      <c r="AJ120" s="3" t="s">
        <v>54</v>
      </c>
      <c r="AK120" s="3" t="s">
        <v>54</v>
      </c>
      <c r="AL120" s="3" t="s">
        <v>54</v>
      </c>
      <c r="AM120" s="3" t="s">
        <v>53</v>
      </c>
      <c r="AN120" s="3" t="s">
        <v>54</v>
      </c>
      <c r="AO120" s="3" t="s">
        <v>54</v>
      </c>
      <c r="AP120" s="4" t="s">
        <v>54</v>
      </c>
      <c r="AQ120" s="4" t="s">
        <v>53</v>
      </c>
    </row>
    <row r="121" spans="1:43" ht="130.5" x14ac:dyDescent="0.35">
      <c r="A121" s="12" t="s">
        <v>1005</v>
      </c>
      <c r="B121" s="5" t="s">
        <v>1006</v>
      </c>
      <c r="C121" s="5" t="s">
        <v>1007</v>
      </c>
      <c r="D121" s="5" t="s">
        <v>1008</v>
      </c>
      <c r="E121" s="5"/>
      <c r="F121" s="5"/>
      <c r="G121" s="5" t="s">
        <v>1009</v>
      </c>
      <c r="H121" s="5" t="e" vm="110">
        <v>#VALUE!</v>
      </c>
      <c r="I121" s="5" t="s">
        <v>49</v>
      </c>
      <c r="J121" s="5" t="s">
        <v>1010</v>
      </c>
      <c r="K121" s="5">
        <v>136.22999999999999</v>
      </c>
      <c r="L121" s="5" t="s">
        <v>51</v>
      </c>
      <c r="M121" s="5" t="s">
        <v>51</v>
      </c>
      <c r="N121" s="5" t="s">
        <v>51</v>
      </c>
      <c r="O121" s="5" t="s">
        <v>51</v>
      </c>
      <c r="P121" s="5" t="s">
        <v>51</v>
      </c>
      <c r="Q121" s="5" t="s">
        <v>51</v>
      </c>
      <c r="R121" s="5" t="s">
        <v>51</v>
      </c>
      <c r="S121" s="5" t="s">
        <v>1011</v>
      </c>
      <c r="T121" s="5">
        <v>2172</v>
      </c>
      <c r="U121" s="5">
        <v>29</v>
      </c>
      <c r="V121" s="5" t="s">
        <v>53</v>
      </c>
      <c r="W121" s="5" t="s">
        <v>53</v>
      </c>
      <c r="X121" s="5" t="s">
        <v>158</v>
      </c>
      <c r="Y121" s="5" t="s">
        <v>51</v>
      </c>
      <c r="Z121" s="5" t="s">
        <v>51</v>
      </c>
      <c r="AA121" s="5" t="s">
        <v>51</v>
      </c>
      <c r="AB121" s="5" t="s">
        <v>51</v>
      </c>
      <c r="AC121" s="5" t="s">
        <v>51</v>
      </c>
      <c r="AD121" s="5" t="s">
        <v>51</v>
      </c>
      <c r="AE121" s="5" t="s">
        <v>51</v>
      </c>
      <c r="AF121" s="3" t="s">
        <v>51</v>
      </c>
      <c r="AG121" s="5" t="s">
        <v>51</v>
      </c>
      <c r="AH121" s="5" t="s">
        <v>51</v>
      </c>
      <c r="AI121" s="5" t="s">
        <v>51</v>
      </c>
      <c r="AJ121" s="3" t="s">
        <v>54</v>
      </c>
      <c r="AK121" s="3" t="s">
        <v>54</v>
      </c>
      <c r="AL121" s="3" t="s">
        <v>54</v>
      </c>
      <c r="AM121" s="3" t="s">
        <v>53</v>
      </c>
      <c r="AN121" s="3" t="s">
        <v>54</v>
      </c>
      <c r="AO121" s="3" t="s">
        <v>54</v>
      </c>
      <c r="AP121" s="4" t="s">
        <v>54</v>
      </c>
      <c r="AQ121" s="4" t="s">
        <v>54</v>
      </c>
    </row>
    <row r="122" spans="1:43" ht="159.5" x14ac:dyDescent="0.35">
      <c r="A122" s="12" t="s">
        <v>1012</v>
      </c>
      <c r="B122" s="5" t="s">
        <v>1013</v>
      </c>
      <c r="C122" s="5" t="s">
        <v>1014</v>
      </c>
      <c r="D122" s="5" t="s">
        <v>1015</v>
      </c>
      <c r="E122" s="5"/>
      <c r="F122" s="5"/>
      <c r="G122" s="5" t="s">
        <v>1009</v>
      </c>
      <c r="H122" s="5" t="e" vm="111">
        <v>#VALUE!</v>
      </c>
      <c r="I122" s="5" t="s">
        <v>49</v>
      </c>
      <c r="J122" s="5" t="s">
        <v>1016</v>
      </c>
      <c r="K122" s="5">
        <v>136.24</v>
      </c>
      <c r="L122" s="5" t="s">
        <v>51</v>
      </c>
      <c r="M122" s="5" t="s">
        <v>51</v>
      </c>
      <c r="N122" s="5" t="s">
        <v>51</v>
      </c>
      <c r="O122" s="5" t="s">
        <v>1017</v>
      </c>
      <c r="P122" s="5" t="s">
        <v>51</v>
      </c>
      <c r="Q122" s="5" t="s">
        <v>51</v>
      </c>
      <c r="R122" s="5" t="s">
        <v>51</v>
      </c>
      <c r="S122" s="5" t="s">
        <v>1018</v>
      </c>
      <c r="T122" s="5">
        <v>2941</v>
      </c>
      <c r="U122" s="5">
        <v>62</v>
      </c>
      <c r="V122" s="5" t="s">
        <v>53</v>
      </c>
      <c r="W122" s="5" t="s">
        <v>54</v>
      </c>
      <c r="X122" s="5" t="s">
        <v>90</v>
      </c>
      <c r="Y122" s="5" t="s">
        <v>1019</v>
      </c>
      <c r="Z122" s="5" t="s">
        <v>51</v>
      </c>
      <c r="AA122" s="5" t="s">
        <v>1020</v>
      </c>
      <c r="AB122" s="5" t="s">
        <v>51</v>
      </c>
      <c r="AC122" s="5" t="s">
        <v>51</v>
      </c>
      <c r="AD122" s="5" t="s">
        <v>51</v>
      </c>
      <c r="AE122" s="5" t="s">
        <v>51</v>
      </c>
      <c r="AF122" s="3" t="s">
        <v>51</v>
      </c>
      <c r="AG122" s="5" t="s">
        <v>51</v>
      </c>
      <c r="AH122" s="5" t="s">
        <v>51</v>
      </c>
      <c r="AI122" s="5" t="s">
        <v>1021</v>
      </c>
      <c r="AJ122" s="3" t="s">
        <v>54</v>
      </c>
      <c r="AK122" s="3" t="s">
        <v>54</v>
      </c>
      <c r="AL122" s="3" t="s">
        <v>53</v>
      </c>
      <c r="AM122" s="3" t="s">
        <v>53</v>
      </c>
      <c r="AN122" s="3" t="s">
        <v>54</v>
      </c>
      <c r="AO122" s="3" t="s">
        <v>54</v>
      </c>
      <c r="AP122" s="4" t="s">
        <v>54</v>
      </c>
      <c r="AQ122" s="4" t="s">
        <v>54</v>
      </c>
    </row>
    <row r="123" spans="1:43" ht="72.5" x14ac:dyDescent="0.35">
      <c r="A123" s="22" t="s">
        <v>1022</v>
      </c>
      <c r="B123" s="5" t="s">
        <v>1023</v>
      </c>
      <c r="C123" s="5" t="s">
        <v>1024</v>
      </c>
      <c r="D123" s="5" t="s">
        <v>1025</v>
      </c>
      <c r="E123" s="5"/>
      <c r="F123" s="5"/>
      <c r="G123" s="5" t="s">
        <v>1026</v>
      </c>
      <c r="H123" s="5" t="e" vm="112">
        <v>#VALUE!</v>
      </c>
      <c r="I123" s="5" t="s">
        <v>49</v>
      </c>
      <c r="J123" s="5" t="s">
        <v>1027</v>
      </c>
      <c r="K123" s="5">
        <v>100.12</v>
      </c>
      <c r="L123" s="5" t="s">
        <v>51</v>
      </c>
      <c r="M123" s="5" t="s">
        <v>51</v>
      </c>
      <c r="N123" s="5" t="s">
        <v>51</v>
      </c>
      <c r="O123" s="5" t="s">
        <v>51</v>
      </c>
      <c r="P123" s="5" t="s">
        <v>51</v>
      </c>
      <c r="Q123" s="5" t="s">
        <v>51</v>
      </c>
      <c r="R123" s="5" t="s">
        <v>51</v>
      </c>
      <c r="S123" s="5" t="s">
        <v>1028</v>
      </c>
      <c r="T123" s="5">
        <f>1+1379+40+31+8+2+1+1+1</f>
        <v>1464</v>
      </c>
      <c r="U123" s="5">
        <v>9</v>
      </c>
      <c r="V123" s="5" t="s">
        <v>53</v>
      </c>
      <c r="W123" s="5" t="s">
        <v>54</v>
      </c>
      <c r="X123" s="5" t="s">
        <v>596</v>
      </c>
      <c r="Y123" s="5" t="s">
        <v>51</v>
      </c>
      <c r="Z123" s="5" t="s">
        <v>51</v>
      </c>
      <c r="AA123" s="5" t="s">
        <v>51</v>
      </c>
      <c r="AB123" s="5" t="s">
        <v>51</v>
      </c>
      <c r="AC123" s="5" t="s">
        <v>51</v>
      </c>
      <c r="AD123" s="5" t="s">
        <v>51</v>
      </c>
      <c r="AE123" s="5" t="s">
        <v>51</v>
      </c>
      <c r="AF123" s="5" t="s">
        <v>51</v>
      </c>
      <c r="AG123" s="5" t="s">
        <v>51</v>
      </c>
      <c r="AH123" s="5" t="s">
        <v>51</v>
      </c>
      <c r="AI123" s="5" t="s">
        <v>51</v>
      </c>
      <c r="AJ123" s="5" t="s">
        <v>54</v>
      </c>
      <c r="AK123" s="5" t="s">
        <v>54</v>
      </c>
      <c r="AL123" s="5" t="s">
        <v>54</v>
      </c>
      <c r="AM123" s="5" t="s">
        <v>54</v>
      </c>
      <c r="AN123" s="5" t="s">
        <v>54</v>
      </c>
      <c r="AO123" s="5" t="s">
        <v>54</v>
      </c>
      <c r="AP123" s="5" t="s">
        <v>54</v>
      </c>
      <c r="AQ123" s="5" t="s">
        <v>54</v>
      </c>
    </row>
    <row r="124" spans="1:43" ht="87" x14ac:dyDescent="0.35">
      <c r="A124" s="22" t="s">
        <v>1029</v>
      </c>
      <c r="B124" s="5" t="s">
        <v>1030</v>
      </c>
      <c r="C124" s="5" t="s">
        <v>1031</v>
      </c>
      <c r="D124" s="5" t="s">
        <v>1032</v>
      </c>
      <c r="E124" s="5"/>
      <c r="F124" s="5"/>
      <c r="G124" s="5" t="s">
        <v>1033</v>
      </c>
      <c r="H124" s="5" t="e" vm="113">
        <v>#VALUE!</v>
      </c>
      <c r="I124" s="5" t="s">
        <v>49</v>
      </c>
      <c r="J124" s="5" t="s">
        <v>1034</v>
      </c>
      <c r="K124" s="5">
        <v>98.1</v>
      </c>
      <c r="L124" s="5" t="s">
        <v>51</v>
      </c>
      <c r="M124" s="5" t="s">
        <v>51</v>
      </c>
      <c r="N124" s="5" t="s">
        <v>51</v>
      </c>
      <c r="O124" s="5" t="s">
        <v>51</v>
      </c>
      <c r="P124" s="5" t="s">
        <v>51</v>
      </c>
      <c r="Q124" s="5" t="s">
        <v>51</v>
      </c>
      <c r="R124" s="5" t="s">
        <v>51</v>
      </c>
      <c r="S124" s="5" t="s">
        <v>1035</v>
      </c>
      <c r="T124" s="5">
        <f>1478+42+36+1+1</f>
        <v>1558</v>
      </c>
      <c r="U124" s="5">
        <v>5</v>
      </c>
      <c r="V124" s="5" t="s">
        <v>54</v>
      </c>
      <c r="W124" s="5" t="s">
        <v>54</v>
      </c>
      <c r="X124" s="5" t="s">
        <v>51</v>
      </c>
      <c r="Y124" s="5" t="s">
        <v>51</v>
      </c>
      <c r="Z124" s="5" t="s">
        <v>51</v>
      </c>
      <c r="AA124" s="5" t="s">
        <v>51</v>
      </c>
      <c r="AB124" s="5" t="s">
        <v>51</v>
      </c>
      <c r="AC124" s="5" t="s">
        <v>51</v>
      </c>
      <c r="AD124" s="5" t="s">
        <v>51</v>
      </c>
      <c r="AE124" s="5" t="s">
        <v>51</v>
      </c>
      <c r="AF124" s="5" t="s">
        <v>51</v>
      </c>
      <c r="AG124" s="5" t="s">
        <v>51</v>
      </c>
      <c r="AH124" s="5" t="s">
        <v>51</v>
      </c>
      <c r="AI124" s="5" t="s">
        <v>51</v>
      </c>
      <c r="AJ124" s="5" t="s">
        <v>54</v>
      </c>
      <c r="AK124" s="5" t="s">
        <v>54</v>
      </c>
      <c r="AL124" s="5" t="s">
        <v>54</v>
      </c>
      <c r="AM124" s="5" t="s">
        <v>53</v>
      </c>
      <c r="AN124" s="5" t="s">
        <v>54</v>
      </c>
      <c r="AO124" s="5" t="s">
        <v>54</v>
      </c>
      <c r="AP124" s="5" t="s">
        <v>54</v>
      </c>
      <c r="AQ124" s="5" t="s">
        <v>54</v>
      </c>
    </row>
    <row r="125" spans="1:43" ht="43.5" x14ac:dyDescent="0.35">
      <c r="A125" s="22" t="s">
        <v>1036</v>
      </c>
      <c r="B125" s="5" t="s">
        <v>1037</v>
      </c>
      <c r="C125" s="5" t="s">
        <v>1038</v>
      </c>
      <c r="D125" s="5" t="s">
        <v>1039</v>
      </c>
      <c r="E125" s="5"/>
      <c r="F125" s="5"/>
      <c r="G125" s="5" t="s">
        <v>1033</v>
      </c>
      <c r="H125" s="5" t="e" vm="114">
        <v>#VALUE!</v>
      </c>
      <c r="I125" s="5" t="s">
        <v>49</v>
      </c>
      <c r="J125" s="5" t="s">
        <v>1040</v>
      </c>
      <c r="K125" s="5">
        <v>98.1</v>
      </c>
      <c r="L125" s="5" t="s">
        <v>51</v>
      </c>
      <c r="M125" s="5" t="s">
        <v>51</v>
      </c>
      <c r="N125" s="5" t="s">
        <v>51</v>
      </c>
      <c r="O125" s="5" t="s">
        <v>51</v>
      </c>
      <c r="P125" s="5" t="s">
        <v>51</v>
      </c>
      <c r="Q125" s="5" t="s">
        <v>51</v>
      </c>
      <c r="R125" s="5" t="s">
        <v>51</v>
      </c>
      <c r="S125" s="5" t="s">
        <v>1041</v>
      </c>
      <c r="T125" s="5">
        <v>1</v>
      </c>
      <c r="U125" s="5">
        <v>1</v>
      </c>
      <c r="V125" s="5" t="s">
        <v>54</v>
      </c>
      <c r="W125" s="5" t="s">
        <v>54</v>
      </c>
      <c r="X125" s="5" t="s">
        <v>51</v>
      </c>
      <c r="Y125" s="5" t="s">
        <v>51</v>
      </c>
      <c r="Z125" s="5" t="s">
        <v>51</v>
      </c>
      <c r="AA125" s="5" t="s">
        <v>51</v>
      </c>
      <c r="AB125" s="5" t="s">
        <v>51</v>
      </c>
      <c r="AC125" s="5" t="s">
        <v>51</v>
      </c>
      <c r="AD125" s="5" t="s">
        <v>51</v>
      </c>
      <c r="AE125" s="5" t="s">
        <v>51</v>
      </c>
      <c r="AF125" s="5" t="s">
        <v>51</v>
      </c>
      <c r="AG125" s="5" t="s">
        <v>51</v>
      </c>
      <c r="AH125" s="5" t="s">
        <v>51</v>
      </c>
      <c r="AI125" s="5" t="s">
        <v>51</v>
      </c>
      <c r="AJ125" s="5" t="s">
        <v>54</v>
      </c>
      <c r="AK125" s="5" t="s">
        <v>54</v>
      </c>
      <c r="AL125" s="5" t="s">
        <v>54</v>
      </c>
      <c r="AM125" s="5" t="s">
        <v>54</v>
      </c>
      <c r="AN125" s="5" t="s">
        <v>54</v>
      </c>
      <c r="AO125" s="5" t="s">
        <v>54</v>
      </c>
      <c r="AP125" s="5" t="s">
        <v>54</v>
      </c>
      <c r="AQ125" s="5" t="s">
        <v>54</v>
      </c>
    </row>
    <row r="126" spans="1:43" ht="43.5" x14ac:dyDescent="0.35">
      <c r="A126" s="22" t="s">
        <v>1042</v>
      </c>
      <c r="B126" s="5" t="s">
        <v>1043</v>
      </c>
      <c r="C126" s="5" t="s">
        <v>1044</v>
      </c>
      <c r="D126" s="5" t="s">
        <v>1045</v>
      </c>
      <c r="E126" s="5"/>
      <c r="F126" s="5"/>
      <c r="G126" s="5" t="s">
        <v>1033</v>
      </c>
      <c r="H126" s="5" t="e" vm="115">
        <v>#VALUE!</v>
      </c>
      <c r="I126" s="5" t="s">
        <v>49</v>
      </c>
      <c r="J126" s="5" t="s">
        <v>1046</v>
      </c>
      <c r="K126" s="5">
        <v>98.1</v>
      </c>
      <c r="L126" s="5" t="s">
        <v>51</v>
      </c>
      <c r="M126" s="5" t="s">
        <v>51</v>
      </c>
      <c r="N126" s="5" t="s">
        <v>51</v>
      </c>
      <c r="O126" s="5" t="s">
        <v>51</v>
      </c>
      <c r="P126" s="5" t="s">
        <v>51</v>
      </c>
      <c r="Q126" s="5" t="s">
        <v>51</v>
      </c>
      <c r="R126" s="5" t="s">
        <v>51</v>
      </c>
      <c r="S126" s="5" t="s">
        <v>1047</v>
      </c>
      <c r="T126" s="5">
        <v>39</v>
      </c>
      <c r="U126" s="5">
        <v>2</v>
      </c>
      <c r="V126" s="5" t="s">
        <v>54</v>
      </c>
      <c r="W126" s="5" t="s">
        <v>54</v>
      </c>
      <c r="X126" s="5" t="s">
        <v>51</v>
      </c>
      <c r="Y126" s="5" t="s">
        <v>51</v>
      </c>
      <c r="Z126" s="5" t="s">
        <v>51</v>
      </c>
      <c r="AA126" s="5" t="s">
        <v>51</v>
      </c>
      <c r="AB126" s="5" t="s">
        <v>51</v>
      </c>
      <c r="AC126" s="5" t="s">
        <v>51</v>
      </c>
      <c r="AD126" s="5" t="s">
        <v>51</v>
      </c>
      <c r="AE126" s="5" t="s">
        <v>51</v>
      </c>
      <c r="AF126" s="5" t="s">
        <v>51</v>
      </c>
      <c r="AG126" s="5" t="s">
        <v>51</v>
      </c>
      <c r="AH126" s="5" t="s">
        <v>51</v>
      </c>
      <c r="AI126" s="5" t="s">
        <v>51</v>
      </c>
      <c r="AJ126" s="5" t="s">
        <v>54</v>
      </c>
      <c r="AK126" s="5" t="s">
        <v>54</v>
      </c>
      <c r="AL126" s="5" t="s">
        <v>54</v>
      </c>
      <c r="AM126" s="5" t="s">
        <v>53</v>
      </c>
      <c r="AN126" s="5" t="s">
        <v>54</v>
      </c>
      <c r="AO126" s="5" t="s">
        <v>54</v>
      </c>
      <c r="AP126" s="5" t="s">
        <v>54</v>
      </c>
      <c r="AQ126" s="5" t="s">
        <v>53</v>
      </c>
    </row>
    <row r="127" spans="1:43" ht="29" x14ac:dyDescent="0.35">
      <c r="A127" s="22" t="s">
        <v>1048</v>
      </c>
      <c r="B127" s="5" t="s">
        <v>1049</v>
      </c>
      <c r="C127" s="5" t="s">
        <v>1050</v>
      </c>
      <c r="D127" s="5" t="s">
        <v>1051</v>
      </c>
      <c r="E127" s="5"/>
      <c r="F127" s="5"/>
      <c r="G127" s="5" t="s">
        <v>1052</v>
      </c>
      <c r="H127" s="5" t="e" vm="116">
        <v>#VALUE!</v>
      </c>
      <c r="I127" s="5" t="s">
        <v>49</v>
      </c>
      <c r="J127" s="5" t="s">
        <v>1053</v>
      </c>
      <c r="K127" s="5">
        <v>80.13</v>
      </c>
      <c r="L127" s="5" t="s">
        <v>51</v>
      </c>
      <c r="M127" s="5" t="s">
        <v>51</v>
      </c>
      <c r="N127" s="5" t="s">
        <v>51</v>
      </c>
      <c r="O127" s="5" t="s">
        <v>51</v>
      </c>
      <c r="P127" s="5" t="s">
        <v>66</v>
      </c>
      <c r="Q127" s="5" t="s">
        <v>67</v>
      </c>
      <c r="R127" s="5" t="s">
        <v>51</v>
      </c>
      <c r="S127" s="5" t="s">
        <v>1054</v>
      </c>
      <c r="T127" s="5">
        <v>45</v>
      </c>
      <c r="U127" s="5">
        <v>4</v>
      </c>
      <c r="V127" s="5" t="s">
        <v>54</v>
      </c>
      <c r="W127" s="5" t="s">
        <v>54</v>
      </c>
      <c r="X127" s="5" t="s">
        <v>51</v>
      </c>
      <c r="Y127" s="5" t="s">
        <v>51</v>
      </c>
      <c r="Z127" s="5" t="s">
        <v>51</v>
      </c>
      <c r="AA127" s="5" t="s">
        <v>51</v>
      </c>
      <c r="AB127" s="5" t="s">
        <v>51</v>
      </c>
      <c r="AC127" s="5" t="s">
        <v>51</v>
      </c>
      <c r="AD127" s="5" t="s">
        <v>51</v>
      </c>
      <c r="AE127" s="5" t="s">
        <v>51</v>
      </c>
      <c r="AF127" s="5" t="s">
        <v>51</v>
      </c>
      <c r="AG127" s="5" t="s">
        <v>51</v>
      </c>
      <c r="AH127" s="5" t="s">
        <v>51</v>
      </c>
      <c r="AI127" s="5" t="s">
        <v>51</v>
      </c>
      <c r="AJ127" s="5" t="s">
        <v>54</v>
      </c>
      <c r="AK127" s="5" t="s">
        <v>53</v>
      </c>
      <c r="AL127" s="5" t="s">
        <v>54</v>
      </c>
      <c r="AM127" s="5" t="s">
        <v>53</v>
      </c>
      <c r="AN127" s="5" t="s">
        <v>54</v>
      </c>
      <c r="AO127" s="5" t="s">
        <v>54</v>
      </c>
      <c r="AP127" s="5" t="s">
        <v>54</v>
      </c>
      <c r="AQ127" s="5" t="s">
        <v>53</v>
      </c>
    </row>
    <row r="128" spans="1:43" ht="130.5" x14ac:dyDescent="0.35">
      <c r="A128" s="22" t="s">
        <v>1055</v>
      </c>
      <c r="B128" s="5" t="s">
        <v>1056</v>
      </c>
      <c r="C128" s="5" t="s">
        <v>1057</v>
      </c>
      <c r="D128" s="5" t="s">
        <v>1058</v>
      </c>
      <c r="E128" s="5"/>
      <c r="F128" s="5"/>
      <c r="G128" s="5" t="s">
        <v>1059</v>
      </c>
      <c r="H128" s="5" t="e" vm="117">
        <v>#VALUE!</v>
      </c>
      <c r="I128" s="5" t="s">
        <v>49</v>
      </c>
      <c r="J128" s="5" t="s">
        <v>1060</v>
      </c>
      <c r="K128" s="5">
        <v>108.09</v>
      </c>
      <c r="L128" s="5" t="s">
        <v>51</v>
      </c>
      <c r="M128" s="5" t="s">
        <v>51</v>
      </c>
      <c r="N128" s="5" t="s">
        <v>51</v>
      </c>
      <c r="O128" s="5" t="s">
        <v>1061</v>
      </c>
      <c r="P128" s="5"/>
      <c r="Q128" s="5" t="s">
        <v>353</v>
      </c>
      <c r="R128" s="5"/>
      <c r="S128" s="5" t="s">
        <v>1062</v>
      </c>
      <c r="T128" s="5">
        <v>1185</v>
      </c>
      <c r="U128" s="5">
        <v>32</v>
      </c>
      <c r="V128" s="5" t="s">
        <v>53</v>
      </c>
      <c r="W128" s="5" t="s">
        <v>53</v>
      </c>
      <c r="X128" s="5" t="s">
        <v>158</v>
      </c>
      <c r="Y128" s="5" t="s">
        <v>51</v>
      </c>
      <c r="Z128" s="5" t="s">
        <v>51</v>
      </c>
      <c r="AA128" s="5" t="s">
        <v>51</v>
      </c>
      <c r="AB128" s="5" t="s">
        <v>51</v>
      </c>
      <c r="AC128" s="5" t="s">
        <v>51</v>
      </c>
      <c r="AD128" s="5" t="s">
        <v>51</v>
      </c>
      <c r="AE128" s="5" t="s">
        <v>51</v>
      </c>
      <c r="AF128" s="5" t="s">
        <v>51</v>
      </c>
      <c r="AG128" s="5" t="s">
        <v>1063</v>
      </c>
      <c r="AH128" s="5" t="s">
        <v>51</v>
      </c>
      <c r="AI128" s="5" t="s">
        <v>196</v>
      </c>
      <c r="AJ128" s="5" t="s">
        <v>54</v>
      </c>
      <c r="AK128" s="5" t="s">
        <v>54</v>
      </c>
      <c r="AL128" s="5" t="s">
        <v>54</v>
      </c>
      <c r="AM128" s="5" t="s">
        <v>53</v>
      </c>
      <c r="AN128" s="5" t="s">
        <v>54</v>
      </c>
      <c r="AO128" s="5" t="s">
        <v>54</v>
      </c>
      <c r="AP128" s="5" t="s">
        <v>54</v>
      </c>
      <c r="AQ128" s="5" t="s">
        <v>54</v>
      </c>
    </row>
    <row r="129" spans="1:43" ht="101.5" x14ac:dyDescent="0.35">
      <c r="A129" s="22" t="s">
        <v>1064</v>
      </c>
      <c r="B129" s="5" t="s">
        <v>1065</v>
      </c>
      <c r="C129" s="5" t="s">
        <v>1066</v>
      </c>
      <c r="D129" s="5" t="s">
        <v>1067</v>
      </c>
      <c r="E129" s="5"/>
      <c r="F129" s="5"/>
      <c r="G129" s="5" t="s">
        <v>489</v>
      </c>
      <c r="H129" s="5" t="e" vm="118">
        <v>#VALUE!</v>
      </c>
      <c r="I129" s="5" t="s">
        <v>49</v>
      </c>
      <c r="J129" s="5" t="s">
        <v>1068</v>
      </c>
      <c r="K129" s="5">
        <v>126.11</v>
      </c>
      <c r="L129" s="5" t="s">
        <v>51</v>
      </c>
      <c r="M129" s="5" t="s">
        <v>51</v>
      </c>
      <c r="N129" s="5" t="s">
        <v>51</v>
      </c>
      <c r="O129" s="5" t="s">
        <v>51</v>
      </c>
      <c r="P129" s="5" t="s">
        <v>51</v>
      </c>
      <c r="Q129" s="5" t="s">
        <v>353</v>
      </c>
      <c r="R129" s="5" t="s">
        <v>69</v>
      </c>
      <c r="S129" s="5" t="s">
        <v>1069</v>
      </c>
      <c r="T129" s="5">
        <v>108</v>
      </c>
      <c r="U129" s="5">
        <v>23</v>
      </c>
      <c r="V129" s="5" t="s">
        <v>53</v>
      </c>
      <c r="W129" s="5" t="s">
        <v>54</v>
      </c>
      <c r="X129" s="5" t="s">
        <v>82</v>
      </c>
      <c r="Y129" s="5" t="s">
        <v>51</v>
      </c>
      <c r="Z129" s="5" t="s">
        <v>51</v>
      </c>
      <c r="AA129" s="5" t="s">
        <v>51</v>
      </c>
      <c r="AB129" s="5" t="s">
        <v>51</v>
      </c>
      <c r="AC129" s="5" t="s">
        <v>51</v>
      </c>
      <c r="AD129" s="5" t="s">
        <v>51</v>
      </c>
      <c r="AE129" s="5" t="s">
        <v>51</v>
      </c>
      <c r="AF129" s="5" t="s">
        <v>51</v>
      </c>
      <c r="AG129" s="5" t="s">
        <v>51</v>
      </c>
      <c r="AH129" s="5" t="s">
        <v>249</v>
      </c>
      <c r="AI129" s="5" t="s">
        <v>51</v>
      </c>
      <c r="AJ129" s="5" t="s">
        <v>54</v>
      </c>
      <c r="AK129" s="5" t="s">
        <v>54</v>
      </c>
      <c r="AL129" s="5" t="s">
        <v>54</v>
      </c>
      <c r="AM129" s="5" t="s">
        <v>53</v>
      </c>
      <c r="AN129" s="5" t="s">
        <v>54</v>
      </c>
      <c r="AO129" s="5" t="s">
        <v>54</v>
      </c>
      <c r="AP129" s="5" t="s">
        <v>54</v>
      </c>
      <c r="AQ129" s="5" t="s">
        <v>54</v>
      </c>
    </row>
    <row r="130" spans="1:43" ht="141.65" customHeight="1" x14ac:dyDescent="0.35">
      <c r="A130" s="22" t="s">
        <v>1070</v>
      </c>
      <c r="B130" s="5" t="s">
        <v>1071</v>
      </c>
      <c r="C130" s="5" t="s">
        <v>1072</v>
      </c>
      <c r="D130" s="5" t="s">
        <v>1073</v>
      </c>
      <c r="E130" s="5"/>
      <c r="F130" s="5"/>
      <c r="G130" s="5" t="s">
        <v>1074</v>
      </c>
      <c r="H130" s="5" t="e" vm="119">
        <v>#VALUE!</v>
      </c>
      <c r="I130" s="5" t="s">
        <v>49</v>
      </c>
      <c r="J130" s="5" t="s">
        <v>1075</v>
      </c>
      <c r="K130" s="5">
        <v>282.45999999999998</v>
      </c>
      <c r="L130" s="5" t="s">
        <v>51</v>
      </c>
      <c r="M130" s="5" t="s">
        <v>51</v>
      </c>
      <c r="N130" s="5" t="s">
        <v>51</v>
      </c>
      <c r="O130" s="5" t="s">
        <v>51</v>
      </c>
      <c r="P130" s="5" t="s">
        <v>51</v>
      </c>
      <c r="Q130" s="5" t="s">
        <v>51</v>
      </c>
      <c r="R130" s="5" t="s">
        <v>51</v>
      </c>
      <c r="S130" s="5" t="s">
        <v>1076</v>
      </c>
      <c r="T130" s="5">
        <v>2105</v>
      </c>
      <c r="U130" s="5">
        <v>23</v>
      </c>
      <c r="V130" s="5" t="s">
        <v>54</v>
      </c>
      <c r="W130" s="5" t="s">
        <v>54</v>
      </c>
      <c r="X130" s="5" t="s">
        <v>51</v>
      </c>
      <c r="Y130" s="5" t="s">
        <v>51</v>
      </c>
      <c r="Z130" s="5" t="s">
        <v>51</v>
      </c>
      <c r="AA130" s="5" t="s">
        <v>51</v>
      </c>
      <c r="AB130" s="5" t="s">
        <v>51</v>
      </c>
      <c r="AC130" s="5" t="s">
        <v>51</v>
      </c>
      <c r="AD130" s="5" t="s">
        <v>51</v>
      </c>
      <c r="AE130" s="5" t="s">
        <v>51</v>
      </c>
      <c r="AF130" s="5" t="s">
        <v>51</v>
      </c>
      <c r="AG130" s="5" t="s">
        <v>51</v>
      </c>
      <c r="AH130" s="5" t="s">
        <v>51</v>
      </c>
      <c r="AI130" s="5" t="s">
        <v>1077</v>
      </c>
      <c r="AJ130" s="5" t="s">
        <v>54</v>
      </c>
      <c r="AK130" s="5" t="s">
        <v>54</v>
      </c>
      <c r="AL130" s="5" t="s">
        <v>54</v>
      </c>
      <c r="AM130" s="5" t="s">
        <v>53</v>
      </c>
      <c r="AN130" s="5" t="s">
        <v>54</v>
      </c>
      <c r="AO130" s="5" t="s">
        <v>54</v>
      </c>
      <c r="AP130" s="5" t="s">
        <v>54</v>
      </c>
      <c r="AQ130" s="5" t="s">
        <v>54</v>
      </c>
    </row>
    <row r="131" spans="1:43" ht="101.5" x14ac:dyDescent="0.35">
      <c r="A131" s="22" t="s">
        <v>1078</v>
      </c>
      <c r="B131" s="5" t="s">
        <v>1079</v>
      </c>
      <c r="C131" s="5" t="s">
        <v>1080</v>
      </c>
      <c r="D131" s="5" t="s">
        <v>1081</v>
      </c>
      <c r="E131" s="5"/>
      <c r="F131" s="5"/>
      <c r="G131" s="5" t="s">
        <v>1082</v>
      </c>
      <c r="H131" s="5" t="e" vm="120">
        <v>#VALUE!</v>
      </c>
      <c r="I131" s="5" t="s">
        <v>49</v>
      </c>
      <c r="J131" s="5" t="s">
        <v>1083</v>
      </c>
      <c r="K131" s="5">
        <v>184.28</v>
      </c>
      <c r="L131" s="5" t="s">
        <v>51</v>
      </c>
      <c r="M131" s="5" t="s">
        <v>51</v>
      </c>
      <c r="N131" s="5" t="s">
        <v>51</v>
      </c>
      <c r="O131" s="5" t="s">
        <v>51</v>
      </c>
      <c r="P131" s="5" t="s">
        <v>51</v>
      </c>
      <c r="Q131" s="5" t="s">
        <v>51</v>
      </c>
      <c r="R131" s="5" t="s">
        <v>51</v>
      </c>
      <c r="S131" s="5" t="s">
        <v>1084</v>
      </c>
      <c r="T131" s="5">
        <v>1896</v>
      </c>
      <c r="U131" s="5">
        <v>14</v>
      </c>
      <c r="V131" s="5" t="s">
        <v>53</v>
      </c>
      <c r="W131" s="5" t="s">
        <v>54</v>
      </c>
      <c r="X131" s="5" t="s">
        <v>149</v>
      </c>
      <c r="Y131" s="5" t="s">
        <v>1085</v>
      </c>
      <c r="Z131" s="5" t="s">
        <v>51</v>
      </c>
      <c r="AA131" s="5" t="s">
        <v>51</v>
      </c>
      <c r="AB131" s="5" t="s">
        <v>51</v>
      </c>
      <c r="AC131" s="5" t="s">
        <v>51</v>
      </c>
      <c r="AD131" s="5" t="s">
        <v>51</v>
      </c>
      <c r="AE131" s="5" t="s">
        <v>51</v>
      </c>
      <c r="AF131" s="5" t="s">
        <v>51</v>
      </c>
      <c r="AG131" s="5" t="s">
        <v>51</v>
      </c>
      <c r="AH131" s="5" t="s">
        <v>51</v>
      </c>
      <c r="AI131" s="5" t="s">
        <v>249</v>
      </c>
      <c r="AJ131" s="5" t="s">
        <v>54</v>
      </c>
      <c r="AK131" s="5" t="s">
        <v>54</v>
      </c>
      <c r="AL131" s="5" t="s">
        <v>54</v>
      </c>
      <c r="AM131" s="5" t="s">
        <v>53</v>
      </c>
      <c r="AN131" s="5" t="s">
        <v>54</v>
      </c>
      <c r="AO131" s="5" t="s">
        <v>54</v>
      </c>
      <c r="AP131" s="5" t="s">
        <v>54</v>
      </c>
      <c r="AQ131" s="5" t="s">
        <v>54</v>
      </c>
    </row>
    <row r="132" spans="1:43" x14ac:dyDescent="0.35">
      <c r="A132" s="22" t="s">
        <v>1086</v>
      </c>
      <c r="B132" s="5" t="s">
        <v>814</v>
      </c>
      <c r="C132" s="5"/>
      <c r="D132" s="5" t="s">
        <v>1087</v>
      </c>
      <c r="E132" s="5"/>
      <c r="F132" s="5"/>
      <c r="G132" s="5"/>
      <c r="H132" s="5"/>
      <c r="I132" s="5"/>
      <c r="J132" s="5"/>
      <c r="K132" s="5"/>
      <c r="L132" s="5" t="s">
        <v>51</v>
      </c>
      <c r="M132" s="5" t="s">
        <v>51</v>
      </c>
      <c r="N132" s="5" t="s">
        <v>51</v>
      </c>
      <c r="O132" s="5" t="s">
        <v>51</v>
      </c>
      <c r="P132" s="5" t="s">
        <v>51</v>
      </c>
      <c r="Q132" s="5" t="s">
        <v>51</v>
      </c>
      <c r="R132" s="5" t="s">
        <v>51</v>
      </c>
      <c r="S132" s="5" t="s">
        <v>51</v>
      </c>
      <c r="T132" s="5" t="s">
        <v>51</v>
      </c>
      <c r="U132" s="5" t="s">
        <v>51</v>
      </c>
      <c r="V132" s="5" t="s">
        <v>51</v>
      </c>
      <c r="W132" s="5" t="s">
        <v>51</v>
      </c>
      <c r="X132" s="5" t="s">
        <v>51</v>
      </c>
      <c r="Y132" s="5" t="s">
        <v>51</v>
      </c>
      <c r="Z132" s="5" t="s">
        <v>51</v>
      </c>
      <c r="AA132" s="5" t="s">
        <v>51</v>
      </c>
      <c r="AB132" s="5" t="s">
        <v>51</v>
      </c>
      <c r="AC132" s="5" t="s">
        <v>51</v>
      </c>
      <c r="AD132" s="5" t="s">
        <v>51</v>
      </c>
      <c r="AE132" s="5" t="s">
        <v>51</v>
      </c>
      <c r="AF132" s="5" t="s">
        <v>51</v>
      </c>
      <c r="AG132" s="5" t="s">
        <v>51</v>
      </c>
      <c r="AH132" s="5" t="s">
        <v>51</v>
      </c>
      <c r="AI132" s="5" t="s">
        <v>51</v>
      </c>
      <c r="AJ132" s="5" t="s">
        <v>54</v>
      </c>
      <c r="AK132" s="5" t="s">
        <v>54</v>
      </c>
      <c r="AL132" s="5" t="s">
        <v>54</v>
      </c>
      <c r="AM132" s="5" t="s">
        <v>54</v>
      </c>
      <c r="AN132" s="5" t="s">
        <v>54</v>
      </c>
      <c r="AO132" s="5" t="s">
        <v>54</v>
      </c>
      <c r="AP132" s="5" t="s">
        <v>54</v>
      </c>
      <c r="AQ132" s="5" t="s">
        <v>54</v>
      </c>
    </row>
    <row r="133" spans="1:43" ht="29" x14ac:dyDescent="0.35">
      <c r="A133" s="22" t="s">
        <v>1088</v>
      </c>
      <c r="B133" s="5" t="s">
        <v>814</v>
      </c>
      <c r="C133" s="5"/>
      <c r="D133" s="5" t="s">
        <v>1089</v>
      </c>
      <c r="E133" s="5"/>
      <c r="F133" s="5"/>
      <c r="G133" s="5"/>
      <c r="H133" s="5"/>
      <c r="I133" s="5"/>
      <c r="J133" s="5"/>
      <c r="K133" s="5"/>
      <c r="L133" s="5" t="s">
        <v>51</v>
      </c>
      <c r="M133" s="5" t="s">
        <v>51</v>
      </c>
      <c r="N133" s="5" t="s">
        <v>51</v>
      </c>
      <c r="O133" s="5" t="s">
        <v>51</v>
      </c>
      <c r="P133" s="5" t="s">
        <v>51</v>
      </c>
      <c r="Q133" s="5" t="s">
        <v>51</v>
      </c>
      <c r="R133" s="5" t="s">
        <v>51</v>
      </c>
      <c r="S133" s="5" t="s">
        <v>51</v>
      </c>
      <c r="T133" s="5" t="s">
        <v>51</v>
      </c>
      <c r="U133" s="5" t="s">
        <v>51</v>
      </c>
      <c r="V133" s="5" t="s">
        <v>51</v>
      </c>
      <c r="W133" s="5" t="s">
        <v>51</v>
      </c>
      <c r="X133" s="5" t="s">
        <v>51</v>
      </c>
      <c r="Y133" s="5" t="s">
        <v>51</v>
      </c>
      <c r="Z133" s="5" t="s">
        <v>51</v>
      </c>
      <c r="AA133" s="5" t="s">
        <v>51</v>
      </c>
      <c r="AB133" s="5" t="s">
        <v>51</v>
      </c>
      <c r="AC133" s="5" t="s">
        <v>51</v>
      </c>
      <c r="AD133" s="5" t="s">
        <v>51</v>
      </c>
      <c r="AE133" s="5" t="s">
        <v>51</v>
      </c>
      <c r="AF133" s="5" t="s">
        <v>51</v>
      </c>
      <c r="AG133" s="5" t="s">
        <v>51</v>
      </c>
      <c r="AH133" s="5" t="s">
        <v>51</v>
      </c>
      <c r="AI133" s="5" t="s">
        <v>51</v>
      </c>
      <c r="AJ133" s="5" t="s">
        <v>54</v>
      </c>
      <c r="AK133" s="5" t="s">
        <v>54</v>
      </c>
      <c r="AL133" s="5" t="s">
        <v>54</v>
      </c>
      <c r="AM133" s="5" t="s">
        <v>54</v>
      </c>
      <c r="AN133" s="5" t="s">
        <v>54</v>
      </c>
      <c r="AO133" s="5" t="s">
        <v>54</v>
      </c>
      <c r="AP133" s="5" t="s">
        <v>54</v>
      </c>
      <c r="AQ133" s="5" t="s">
        <v>54</v>
      </c>
    </row>
    <row r="134" spans="1:43" x14ac:dyDescent="0.35">
      <c r="A134" s="22"/>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c r="AH134" s="5"/>
      <c r="AI134" s="5"/>
      <c r="AJ134" s="5"/>
      <c r="AK134" s="5"/>
      <c r="AL134" s="5"/>
      <c r="AM134" s="5"/>
      <c r="AN134" s="5"/>
      <c r="AO134" s="5"/>
      <c r="AP134" s="5"/>
      <c r="AQ134" s="5"/>
    </row>
    <row r="135" spans="1:43" x14ac:dyDescent="0.35">
      <c r="A135" s="22"/>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c r="AH135" s="5"/>
      <c r="AI135" s="5"/>
      <c r="AJ135" s="5"/>
      <c r="AK135" s="5"/>
      <c r="AL135" s="5"/>
      <c r="AM135" s="5"/>
      <c r="AN135" s="5"/>
      <c r="AO135" s="5"/>
      <c r="AP135" s="5"/>
      <c r="AQ135" s="5"/>
    </row>
  </sheetData>
  <autoFilter ref="A2:AQ134" xr:uid="{00000000-0001-0000-0000-000000000000}"/>
  <mergeCells count="7">
    <mergeCell ref="AJ1:AO1"/>
    <mergeCell ref="A1:K1"/>
    <mergeCell ref="L1:O1"/>
    <mergeCell ref="V1:X1"/>
    <mergeCell ref="AH1:AI1"/>
    <mergeCell ref="Y1:AG1"/>
    <mergeCell ref="P1:U1"/>
  </mergeCells>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62C661AC2DF2BF44A66ECAC547724C18" ma:contentTypeVersion="4" ma:contentTypeDescription="Ein neues Dokument erstellen." ma:contentTypeScope="" ma:versionID="b603af16802d0914eebe0da33e5ce06a">
  <xsd:schema xmlns:xsd="http://www.w3.org/2001/XMLSchema" xmlns:xs="http://www.w3.org/2001/XMLSchema" xmlns:p="http://schemas.microsoft.com/office/2006/metadata/properties" xmlns:ns2="958ae4f7-f343-4481-b9e7-2c6dedb371a0" targetNamespace="http://schemas.microsoft.com/office/2006/metadata/properties" ma:root="true" ma:fieldsID="9ca6838c6cd2e4e12ce5b4fedeb7dd72" ns2:_="">
    <xsd:import namespace="958ae4f7-f343-4481-b9e7-2c6dedb371a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58ae4f7-f343-4481-b9e7-2c6dedb371a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7B8B996-786B-4E3F-9AC7-0286C97A18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58ae4f7-f343-4481-b9e7-2c6dedb371a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2212E03-BD46-43C2-8183-6654AC105F91}">
  <ds:schemaRefs>
    <ds:schemaRef ds:uri="http://purl.org/dc/dcmitype/"/>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purl.org/dc/terms/"/>
    <ds:schemaRef ds:uri="http://schemas.openxmlformats.org/package/2006/metadata/core-properties"/>
    <ds:schemaRef ds:uri="958ae4f7-f343-4481-b9e7-2c6dedb371a0"/>
    <ds:schemaRef ds:uri="http://www.w3.org/XML/1998/namespace"/>
  </ds:schemaRefs>
</ds:datastoreItem>
</file>

<file path=customXml/itemProps3.xml><?xml version="1.0" encoding="utf-8"?>
<ds:datastoreItem xmlns:ds="http://schemas.openxmlformats.org/officeDocument/2006/customXml" ds:itemID="{C7C8C1A6-B6CD-48F8-8C4F-368177E2AEB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ECHA matrix</dc:title>
  <dc:subject/>
  <dc:creator>Josef Kerschbaum; Mauritz Ilse; Eva Stocker; Martin Wimmer; Michael Schnürch; Marko D Mihovilovic</dc:creator>
  <cp:keywords/>
  <dc:description/>
  <cp:lastModifiedBy>Josef Kerschbaum</cp:lastModifiedBy>
  <cp:revision/>
  <dcterms:created xsi:type="dcterms:W3CDTF">2024-03-21T09:02:32Z</dcterms:created>
  <dcterms:modified xsi:type="dcterms:W3CDTF">2025-05-21T11:51:59Z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0x01010062C661AC2DF2BF44A66ECAC547724C18</vt:lpwstr>
  </property>
</Properties>
</file>